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Tinka Beere - Downloads\2021 Kalender Druckvorlagen\"/>
    </mc:Choice>
  </mc:AlternateContent>
  <xr:revisionPtr revIDLastSave="0" documentId="8_{33E13772-72CB-4523-BEE3-9F58AC14DDAB}" xr6:coauthVersionLast="45" xr6:coauthVersionMax="45" xr10:uidLastSave="{00000000-0000-0000-0000-000000000000}"/>
  <bookViews>
    <workbookView xWindow="-120" yWindow="-120" windowWidth="29040" windowHeight="15840" xr2:uid="{1E382799-CB04-41F0-87F5-D85639204866}"/>
  </bookViews>
  <sheets>
    <sheet name="2021" sheetId="1" r:id="rId1"/>
    <sheet name="Januar" sheetId="2" r:id="rId2"/>
    <sheet name="Februar" sheetId="17" r:id="rId3"/>
    <sheet name="März" sheetId="18" r:id="rId4"/>
    <sheet name="April" sheetId="19" r:id="rId5"/>
    <sheet name="Mai" sheetId="20" r:id="rId6"/>
    <sheet name="Juni" sheetId="21" r:id="rId7"/>
    <sheet name="Juli" sheetId="22" r:id="rId8"/>
    <sheet name="August" sheetId="23" r:id="rId9"/>
    <sheet name="September" sheetId="24" r:id="rId10"/>
    <sheet name="Oktober" sheetId="25" r:id="rId11"/>
    <sheet name="November" sheetId="26" r:id="rId12"/>
    <sheet name="Dezember" sheetId="2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26" l="1"/>
  <c r="N5" i="26" s="1"/>
  <c r="N6" i="26" s="1"/>
  <c r="N4" i="18"/>
  <c r="N2" i="20"/>
  <c r="N3" i="20" s="1"/>
  <c r="C3" i="20" s="1"/>
  <c r="C4" i="20" s="1"/>
  <c r="C5" i="20" s="1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N4" i="27"/>
  <c r="N2" i="27"/>
  <c r="N3" i="27" s="1"/>
  <c r="N2" i="26"/>
  <c r="N3" i="26" s="1"/>
  <c r="N4" i="25"/>
  <c r="N2" i="25"/>
  <c r="N3" i="25" s="1"/>
  <c r="C3" i="25" s="1"/>
  <c r="C4" i="25" s="1"/>
  <c r="C5" i="25" s="1"/>
  <c r="C6" i="25" s="1"/>
  <c r="C7" i="25" s="1"/>
  <c r="C8" i="25" s="1"/>
  <c r="C9" i="25" s="1"/>
  <c r="C10" i="25" s="1"/>
  <c r="C11" i="25" s="1"/>
  <c r="C12" i="25" s="1"/>
  <c r="C13" i="25" s="1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N4" i="24"/>
  <c r="N2" i="24"/>
  <c r="N4" i="23"/>
  <c r="N2" i="23"/>
  <c r="N3" i="23" s="1"/>
  <c r="C3" i="23" s="1"/>
  <c r="C4" i="23" s="1"/>
  <c r="C5" i="23" s="1"/>
  <c r="C6" i="23" s="1"/>
  <c r="C7" i="23" s="1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N4" i="22"/>
  <c r="N2" i="22"/>
  <c r="N3" i="22" s="1"/>
  <c r="C3" i="22" s="1"/>
  <c r="C4" i="22" s="1"/>
  <c r="C5" i="22" s="1"/>
  <c r="C6" i="22" s="1"/>
  <c r="C7" i="22" s="1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N4" i="21"/>
  <c r="N5" i="21" s="1"/>
  <c r="N6" i="21" s="1"/>
  <c r="G3" i="21" s="1"/>
  <c r="G4" i="21" s="1"/>
  <c r="G5" i="21" s="1"/>
  <c r="G6" i="21" s="1"/>
  <c r="G7" i="21" s="1"/>
  <c r="G8" i="21" s="1"/>
  <c r="G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N2" i="21"/>
  <c r="N4" i="20"/>
  <c r="N5" i="20" s="1"/>
  <c r="N6" i="20" s="1"/>
  <c r="G3" i="20" s="1"/>
  <c r="G4" i="20" s="1"/>
  <c r="G5" i="20" s="1"/>
  <c r="G6" i="20" s="1"/>
  <c r="G7" i="20" s="1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N4" i="19"/>
  <c r="N2" i="19"/>
  <c r="N2" i="18"/>
  <c r="N3" i="18" s="1"/>
  <c r="C3" i="18" s="1"/>
  <c r="C4" i="18" s="1"/>
  <c r="C5" i="18" s="1"/>
  <c r="C6" i="18" s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N4" i="17"/>
  <c r="N2" i="17"/>
  <c r="N4" i="2"/>
  <c r="S10" i="1" s="1"/>
  <c r="N2" i="2"/>
  <c r="Q10" i="1" s="1"/>
  <c r="N5" i="24"/>
  <c r="N6" i="24" s="1"/>
  <c r="G3" i="24" s="1"/>
  <c r="G4" i="24" s="1"/>
  <c r="G5" i="24" s="1"/>
  <c r="G6" i="24" s="1"/>
  <c r="G7" i="24" s="1"/>
  <c r="G8" i="24" s="1"/>
  <c r="G9" i="24" s="1"/>
  <c r="G10" i="24" s="1"/>
  <c r="G11" i="24" s="1"/>
  <c r="G12" i="24" s="1"/>
  <c r="G13" i="24" s="1"/>
  <c r="G14" i="24" s="1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N10" i="24"/>
  <c r="Q10" i="24" s="1"/>
  <c r="I3" i="27"/>
  <c r="I4" i="27" s="1"/>
  <c r="I5" i="27" s="1"/>
  <c r="I6" i="27" s="1"/>
  <c r="I7" i="27" s="1"/>
  <c r="I8" i="27" s="1"/>
  <c r="I9" i="27" s="1"/>
  <c r="I10" i="27" s="1"/>
  <c r="I11" i="27" s="1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N10" i="27" s="1"/>
  <c r="E3" i="27"/>
  <c r="E4" i="27" s="1"/>
  <c r="E5" i="27" s="1"/>
  <c r="E6" i="27" s="1"/>
  <c r="E7" i="27" s="1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E33" i="27" s="1"/>
  <c r="N9" i="27" s="1"/>
  <c r="E7" i="26"/>
  <c r="E8" i="26" s="1"/>
  <c r="E9" i="26" s="1"/>
  <c r="E10" i="26" s="1"/>
  <c r="E11" i="26" s="1"/>
  <c r="E12" i="26" s="1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E25" i="26" s="1"/>
  <c r="E26" i="26" s="1"/>
  <c r="E27" i="26" s="1"/>
  <c r="E28" i="26" s="1"/>
  <c r="E29" i="26" s="1"/>
  <c r="E30" i="26" s="1"/>
  <c r="E31" i="26" s="1"/>
  <c r="E32" i="26" s="1"/>
  <c r="N9" i="26" s="1"/>
  <c r="I3" i="26"/>
  <c r="I4" i="26" s="1"/>
  <c r="I5" i="26" s="1"/>
  <c r="I6" i="26" s="1"/>
  <c r="I7" i="26" s="1"/>
  <c r="I8" i="26" s="1"/>
  <c r="I9" i="26" s="1"/>
  <c r="I10" i="26" s="1"/>
  <c r="I11" i="26" s="1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E3" i="26"/>
  <c r="E4" i="26" s="1"/>
  <c r="E5" i="26" s="1"/>
  <c r="E6" i="26" s="1"/>
  <c r="I3" i="25"/>
  <c r="I4" i="25" s="1"/>
  <c r="I5" i="25" s="1"/>
  <c r="I6" i="25" s="1"/>
  <c r="I7" i="25" s="1"/>
  <c r="I8" i="25" s="1"/>
  <c r="I9" i="25" s="1"/>
  <c r="I10" i="25" s="1"/>
  <c r="I11" i="25" s="1"/>
  <c r="I12" i="25" s="1"/>
  <c r="I13" i="25" s="1"/>
  <c r="I14" i="25" s="1"/>
  <c r="I15" i="25" s="1"/>
  <c r="I16" i="25" s="1"/>
  <c r="I17" i="25" s="1"/>
  <c r="I18" i="25" s="1"/>
  <c r="I19" i="25" s="1"/>
  <c r="I20" i="25" s="1"/>
  <c r="I21" i="25" s="1"/>
  <c r="I22" i="25" s="1"/>
  <c r="I23" i="25" s="1"/>
  <c r="I24" i="25" s="1"/>
  <c r="I25" i="25" s="1"/>
  <c r="I26" i="25" s="1"/>
  <c r="I27" i="25" s="1"/>
  <c r="I28" i="25" s="1"/>
  <c r="I29" i="25" s="1"/>
  <c r="I30" i="25" s="1"/>
  <c r="I31" i="25" s="1"/>
  <c r="I32" i="25" s="1"/>
  <c r="I33" i="25" s="1"/>
  <c r="N10" i="25" s="1"/>
  <c r="E3" i="25"/>
  <c r="E4" i="25" s="1"/>
  <c r="E5" i="25" s="1"/>
  <c r="E6" i="25" s="1"/>
  <c r="E7" i="25" s="1"/>
  <c r="E8" i="25" s="1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N9" i="25" s="1"/>
  <c r="I3" i="24"/>
  <c r="I4" i="24" s="1"/>
  <c r="I5" i="24" s="1"/>
  <c r="I6" i="24" s="1"/>
  <c r="I7" i="24" s="1"/>
  <c r="I8" i="24" s="1"/>
  <c r="I9" i="24" s="1"/>
  <c r="I10" i="24" s="1"/>
  <c r="I11" i="24" s="1"/>
  <c r="I12" i="24" s="1"/>
  <c r="I13" i="24" s="1"/>
  <c r="I14" i="24" s="1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E3" i="24"/>
  <c r="E4" i="24" s="1"/>
  <c r="E5" i="24" s="1"/>
  <c r="E6" i="24" s="1"/>
  <c r="E7" i="24" s="1"/>
  <c r="E8" i="24" s="1"/>
  <c r="E9" i="24" s="1"/>
  <c r="E10" i="24" s="1"/>
  <c r="E11" i="24" s="1"/>
  <c r="E12" i="24" s="1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N9" i="24" s="1"/>
  <c r="I3" i="23"/>
  <c r="I4" i="23" s="1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N10" i="23" s="1"/>
  <c r="E3" i="23"/>
  <c r="E4" i="23" s="1"/>
  <c r="E5" i="23" s="1"/>
  <c r="E6" i="23" s="1"/>
  <c r="E7" i="23" s="1"/>
  <c r="E8" i="23" s="1"/>
  <c r="E9" i="23" s="1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N9" i="23" s="1"/>
  <c r="E7" i="22"/>
  <c r="E8" i="22" s="1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N9" i="22" s="1"/>
  <c r="I3" i="22"/>
  <c r="I4" i="22" s="1"/>
  <c r="I5" i="22" s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N10" i="22" s="1"/>
  <c r="Q10" i="22" s="1"/>
  <c r="E3" i="22"/>
  <c r="E4" i="22" s="1"/>
  <c r="E5" i="22" s="1"/>
  <c r="E6" i="22" s="1"/>
  <c r="I3" i="21"/>
  <c r="I4" i="21" s="1"/>
  <c r="I5" i="21" s="1"/>
  <c r="I6" i="21" s="1"/>
  <c r="I7" i="21" s="1"/>
  <c r="I8" i="21" s="1"/>
  <c r="I9" i="21" s="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E3" i="21"/>
  <c r="E4" i="21" s="1"/>
  <c r="E5" i="21" s="1"/>
  <c r="E6" i="21" s="1"/>
  <c r="E7" i="21" s="1"/>
  <c r="E8" i="21" s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7" i="20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N9" i="20" s="1"/>
  <c r="I3" i="20"/>
  <c r="I4" i="20" s="1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N10" i="20" s="1"/>
  <c r="E3" i="20"/>
  <c r="E4" i="20" s="1"/>
  <c r="E5" i="20" s="1"/>
  <c r="E6" i="20" s="1"/>
  <c r="I3" i="19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N10" i="19" s="1"/>
  <c r="E3" i="19"/>
  <c r="E4" i="19" s="1"/>
  <c r="E5" i="19" s="1"/>
  <c r="E6" i="19" s="1"/>
  <c r="E7" i="19" s="1"/>
  <c r="E8" i="19" s="1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N9" i="19" s="1"/>
  <c r="N5" i="18"/>
  <c r="N6" i="18" s="1"/>
  <c r="G3" i="18" s="1"/>
  <c r="G4" i="18" s="1"/>
  <c r="G5" i="18" s="1"/>
  <c r="G6" i="18" s="1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I3" i="18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N10" i="18" s="1"/>
  <c r="Q10" i="18" s="1"/>
  <c r="E3" i="18"/>
  <c r="E4" i="18" s="1"/>
  <c r="E5" i="18" s="1"/>
  <c r="E6" i="18" s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N9" i="18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N10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N9" i="17" s="1"/>
  <c r="G3" i="17" l="1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N5" i="17"/>
  <c r="N6" i="17" s="1"/>
  <c r="Q10" i="19"/>
  <c r="Q9" i="19"/>
  <c r="Q10" i="20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S11" i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Q9" i="25"/>
  <c r="Q9" i="23"/>
  <c r="N3" i="21"/>
  <c r="C3" i="21" s="1"/>
  <c r="C4" i="21" s="1"/>
  <c r="C5" i="21" s="1"/>
  <c r="C6" i="21" s="1"/>
  <c r="C7" i="21" s="1"/>
  <c r="C8" i="21" s="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Q9" i="18"/>
  <c r="Q9" i="17"/>
  <c r="N3" i="17"/>
  <c r="C3" i="17" s="1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N5" i="22"/>
  <c r="N6" i="22" s="1"/>
  <c r="G3" i="22" s="1"/>
  <c r="G4" i="22" s="1"/>
  <c r="G5" i="22" s="1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N5" i="25"/>
  <c r="N6" i="25" s="1"/>
  <c r="G3" i="25" s="1"/>
  <c r="G4" i="25" s="1"/>
  <c r="Q9" i="27"/>
  <c r="Q10" i="23"/>
  <c r="Q10" i="27"/>
  <c r="N3" i="19"/>
  <c r="C3" i="19" s="1"/>
  <c r="C4" i="19" s="1"/>
  <c r="C5" i="19" s="1"/>
  <c r="C6" i="19" s="1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N5" i="23"/>
  <c r="N6" i="23" s="1"/>
  <c r="G3" i="23" s="1"/>
  <c r="G4" i="23" s="1"/>
  <c r="G5" i="23" s="1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Q10" i="25"/>
  <c r="N5" i="27"/>
  <c r="N6" i="27" s="1"/>
  <c r="G3" i="27" s="1"/>
  <c r="G4" i="27" s="1"/>
  <c r="G5" i="27" s="1"/>
  <c r="G6" i="27" s="1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Q9" i="24"/>
  <c r="N3" i="24"/>
  <c r="C3" i="24" s="1"/>
  <c r="C4" i="24" s="1"/>
  <c r="C5" i="24" s="1"/>
  <c r="C6" i="24" s="1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Q9" i="20"/>
  <c r="C3" i="27"/>
  <c r="C4" i="27" s="1"/>
  <c r="C5" i="27" s="1"/>
  <c r="C6" i="27" s="1"/>
  <c r="C7" i="27" s="1"/>
  <c r="C8" i="27" s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Q9" i="22"/>
  <c r="N5" i="19"/>
  <c r="N6" i="19" s="1"/>
  <c r="G3" i="19" s="1"/>
  <c r="G4" i="19" s="1"/>
  <c r="G5" i="19" s="1"/>
  <c r="G6" i="19" s="1"/>
  <c r="G7" i="19" s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G25" i="19" s="1"/>
  <c r="G26" i="19" s="1"/>
  <c r="G27" i="19" s="1"/>
  <c r="G28" i="19" s="1"/>
  <c r="G29" i="19" s="1"/>
  <c r="G30" i="19" s="1"/>
  <c r="G31" i="19" s="1"/>
  <c r="G32" i="19" s="1"/>
  <c r="Q9" i="26"/>
  <c r="Q10" i="26"/>
  <c r="N10" i="26"/>
  <c r="C3" i="26"/>
  <c r="C4" i="26" s="1"/>
  <c r="C5" i="26" s="1"/>
  <c r="C6" i="26" s="1"/>
  <c r="C7" i="26" s="1"/>
  <c r="C8" i="26" s="1"/>
  <c r="C9" i="26" s="1"/>
  <c r="C10" i="26" s="1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G3" i="26"/>
  <c r="G4" i="26" s="1"/>
  <c r="G5" i="26" s="1"/>
  <c r="G6" i="26" s="1"/>
  <c r="G7" i="26" s="1"/>
  <c r="G8" i="26" s="1"/>
  <c r="G9" i="26" s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N10" i="21"/>
  <c r="Q10" i="21" s="1"/>
  <c r="N9" i="21"/>
  <c r="Q9" i="21" s="1"/>
  <c r="Q10" i="17"/>
  <c r="J3" i="2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I3" i="2"/>
  <c r="I4" i="2" s="1"/>
  <c r="N5" i="2"/>
  <c r="N6" i="2" s="1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N3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" i="17" s="1"/>
  <c r="P6" i="2" l="1"/>
  <c r="P4" i="2" s="1"/>
  <c r="J3" i="17"/>
  <c r="J4" i="17" s="1"/>
  <c r="J5" i="17" s="1"/>
  <c r="J6" i="17" s="1"/>
  <c r="J7" i="17" s="1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" i="18" s="1"/>
  <c r="G5" i="25"/>
  <c r="G6" i="25" s="1"/>
  <c r="G7" i="25" s="1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G33" i="25" s="1"/>
  <c r="F4" i="17"/>
  <c r="F5" i="17" s="1"/>
  <c r="F6" i="17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" i="18" s="1"/>
  <c r="P2" i="2"/>
  <c r="E3" i="2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l="1"/>
  <c r="P6" i="17"/>
  <c r="P4" i="17" s="1"/>
  <c r="J4" i="18"/>
  <c r="J5" i="18" s="1"/>
  <c r="J6" i="18" s="1"/>
  <c r="J7" i="18" s="1"/>
  <c r="J8" i="18" s="1"/>
  <c r="J9" i="18" s="1"/>
  <c r="J10" i="18" s="1"/>
  <c r="J11" i="18" s="1"/>
  <c r="J12" i="18" s="1"/>
  <c r="J13" i="18" s="1"/>
  <c r="J14" i="18" s="1"/>
  <c r="J15" i="18" s="1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J31" i="18" s="1"/>
  <c r="J32" i="18" s="1"/>
  <c r="J33" i="18" s="1"/>
  <c r="J3" i="19" s="1"/>
  <c r="P2" i="17"/>
  <c r="F4" i="18"/>
  <c r="F5" i="18" s="1"/>
  <c r="F6" i="18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N9" i="2" s="1"/>
  <c r="Q9" i="2" l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P2" i="18"/>
  <c r="F3" i="19"/>
  <c r="F4" i="19" s="1"/>
  <c r="F5" i="19" s="1"/>
  <c r="F6" i="19" s="1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P6" i="18"/>
  <c r="P4" i="18" s="1"/>
  <c r="J4" i="19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J27" i="19" s="1"/>
  <c r="J28" i="19" s="1"/>
  <c r="J29" i="19" s="1"/>
  <c r="J30" i="19" s="1"/>
  <c r="J31" i="19" s="1"/>
  <c r="J32" i="19" s="1"/>
  <c r="I24" i="2"/>
  <c r="F3" i="20" l="1"/>
  <c r="F4" i="20" s="1"/>
  <c r="F5" i="20" s="1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P2" i="19"/>
  <c r="P6" i="19"/>
  <c r="P4" i="19" s="1"/>
  <c r="J3" i="20"/>
  <c r="J4" i="20" s="1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I25" i="2"/>
  <c r="P2" i="20" l="1"/>
  <c r="F3" i="21"/>
  <c r="F4" i="21" s="1"/>
  <c r="F5" i="21" s="1"/>
  <c r="F6" i="21" s="1"/>
  <c r="F7" i="21" s="1"/>
  <c r="F8" i="21" s="1"/>
  <c r="F9" i="21" s="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P6" i="20"/>
  <c r="P4" i="20" s="1"/>
  <c r="J3" i="21"/>
  <c r="J4" i="21" s="1"/>
  <c r="J5" i="21" s="1"/>
  <c r="J6" i="21" s="1"/>
  <c r="J7" i="21" s="1"/>
  <c r="J8" i="21" s="1"/>
  <c r="J9" i="21" s="1"/>
  <c r="J10" i="21" s="1"/>
  <c r="J11" i="21" s="1"/>
  <c r="J12" i="21" s="1"/>
  <c r="J13" i="21" s="1"/>
  <c r="J14" i="21" s="1"/>
  <c r="J15" i="21" s="1"/>
  <c r="J16" i="21" s="1"/>
  <c r="J17" i="21" s="1"/>
  <c r="J18" i="21" s="1"/>
  <c r="J19" i="21" s="1"/>
  <c r="J20" i="21" s="1"/>
  <c r="J21" i="21" s="1"/>
  <c r="J22" i="21" s="1"/>
  <c r="J23" i="21" s="1"/>
  <c r="J24" i="21" s="1"/>
  <c r="J25" i="21" s="1"/>
  <c r="J26" i="21" s="1"/>
  <c r="J27" i="21" s="1"/>
  <c r="J28" i="21" s="1"/>
  <c r="J29" i="21" s="1"/>
  <c r="J30" i="21" s="1"/>
  <c r="J31" i="21" s="1"/>
  <c r="J32" i="21" s="1"/>
  <c r="I26" i="2"/>
  <c r="P2" i="21" l="1"/>
  <c r="F3" i="22"/>
  <c r="F4" i="22" s="1"/>
  <c r="F5" i="22" s="1"/>
  <c r="F6" i="22" s="1"/>
  <c r="F7" i="22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P6" i="21"/>
  <c r="P4" i="21" s="1"/>
  <c r="J3" i="22"/>
  <c r="J4" i="22" s="1"/>
  <c r="J5" i="22" s="1"/>
  <c r="J6" i="22" s="1"/>
  <c r="J7" i="22" s="1"/>
  <c r="J8" i="22" s="1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I27" i="2"/>
  <c r="F3" i="23" l="1"/>
  <c r="F4" i="23" s="1"/>
  <c r="F5" i="23" s="1"/>
  <c r="F6" i="23" s="1"/>
  <c r="F7" i="23" s="1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" i="24" s="1"/>
  <c r="F4" i="24" s="1"/>
  <c r="F5" i="24" s="1"/>
  <c r="F6" i="24" s="1"/>
  <c r="F7" i="24" s="1"/>
  <c r="F8" i="24" s="1"/>
  <c r="F9" i="24" s="1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P2" i="22"/>
  <c r="J3" i="23"/>
  <c r="J4" i="23" s="1"/>
  <c r="J5" i="23" s="1"/>
  <c r="J6" i="23" s="1"/>
  <c r="J7" i="23" s="1"/>
  <c r="J8" i="23" s="1"/>
  <c r="J9" i="23" s="1"/>
  <c r="J10" i="23" s="1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J25" i="23" s="1"/>
  <c r="J26" i="23" s="1"/>
  <c r="J27" i="23" s="1"/>
  <c r="J28" i="23" s="1"/>
  <c r="J29" i="23" s="1"/>
  <c r="J30" i="23" s="1"/>
  <c r="J31" i="23" s="1"/>
  <c r="J32" i="23" s="1"/>
  <c r="J33" i="23" s="1"/>
  <c r="J3" i="24" s="1"/>
  <c r="J4" i="24" s="1"/>
  <c r="J5" i="24" s="1"/>
  <c r="J6" i="24" s="1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P6" i="22"/>
  <c r="P4" i="22" s="1"/>
  <c r="I28" i="2"/>
  <c r="J3" i="25" l="1"/>
  <c r="J4" i="25" s="1"/>
  <c r="J5" i="25" s="1"/>
  <c r="J6" i="25" s="1"/>
  <c r="J7" i="25" s="1"/>
  <c r="J8" i="25" s="1"/>
  <c r="J9" i="25" s="1"/>
  <c r="J10" i="25" s="1"/>
  <c r="J11" i="25" s="1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30" i="25" s="1"/>
  <c r="J31" i="25" s="1"/>
  <c r="J32" i="25" s="1"/>
  <c r="J33" i="25" s="1"/>
  <c r="P6" i="24"/>
  <c r="P4" i="24" s="1"/>
  <c r="P2" i="24"/>
  <c r="F3" i="25"/>
  <c r="F4" i="25" s="1"/>
  <c r="F5" i="25" s="1"/>
  <c r="F6" i="25" s="1"/>
  <c r="F7" i="25" s="1"/>
  <c r="F8" i="25" s="1"/>
  <c r="F9" i="25" s="1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P2" i="23"/>
  <c r="P6" i="23"/>
  <c r="P4" i="23" s="1"/>
  <c r="I29" i="2"/>
  <c r="P2" i="25" l="1"/>
  <c r="F3" i="26"/>
  <c r="F4" i="26" s="1"/>
  <c r="F5" i="26" s="1"/>
  <c r="F6" i="26" s="1"/>
  <c r="F7" i="26" s="1"/>
  <c r="F8" i="26" s="1"/>
  <c r="F9" i="26" s="1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P6" i="25"/>
  <c r="P4" i="25" s="1"/>
  <c r="J3" i="26"/>
  <c r="J4" i="26" s="1"/>
  <c r="J5" i="26" s="1"/>
  <c r="J6" i="26" s="1"/>
  <c r="J7" i="26" s="1"/>
  <c r="J8" i="26" s="1"/>
  <c r="J9" i="26" s="1"/>
  <c r="J10" i="26" s="1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J22" i="26" s="1"/>
  <c r="J23" i="26" s="1"/>
  <c r="J24" i="26" s="1"/>
  <c r="J25" i="26" s="1"/>
  <c r="J26" i="26" s="1"/>
  <c r="J27" i="26" s="1"/>
  <c r="J28" i="26" s="1"/>
  <c r="J29" i="26" s="1"/>
  <c r="J30" i="26" s="1"/>
  <c r="J31" i="26" s="1"/>
  <c r="J32" i="26" s="1"/>
  <c r="I30" i="2"/>
  <c r="P6" i="26" l="1"/>
  <c r="P4" i="26" s="1"/>
  <c r="J3" i="27"/>
  <c r="J4" i="27" s="1"/>
  <c r="J5" i="27" s="1"/>
  <c r="J6" i="27" s="1"/>
  <c r="J7" i="27" s="1"/>
  <c r="J8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30" i="27" s="1"/>
  <c r="J31" i="27" s="1"/>
  <c r="J32" i="27" s="1"/>
  <c r="J33" i="27" s="1"/>
  <c r="P6" i="27" s="1"/>
  <c r="P4" i="27" s="1"/>
  <c r="P2" i="26"/>
  <c r="F3" i="27"/>
  <c r="F4" i="27" s="1"/>
  <c r="F5" i="27" s="1"/>
  <c r="F6" i="27" s="1"/>
  <c r="F7" i="27" s="1"/>
  <c r="F8" i="27" s="1"/>
  <c r="F9" i="27" s="1"/>
  <c r="F10" i="27" s="1"/>
  <c r="F11" i="27" s="1"/>
  <c r="F12" i="27" s="1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33" i="27" s="1"/>
  <c r="P2" i="27" s="1"/>
  <c r="I31" i="2"/>
  <c r="I32" i="2" l="1"/>
  <c r="I33" i="2" l="1"/>
  <c r="N10" i="2" l="1"/>
  <c r="Q10" i="2" l="1"/>
  <c r="T10" i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</calcChain>
</file>

<file path=xl/sharedStrings.xml><?xml version="1.0" encoding="utf-8"?>
<sst xmlns="http://schemas.openxmlformats.org/spreadsheetml/2006/main" count="814" uniqueCount="40">
  <si>
    <t>Wortzahl</t>
  </si>
  <si>
    <t>Zeit in Minuten</t>
  </si>
  <si>
    <t>F</t>
  </si>
  <si>
    <t>S</t>
  </si>
  <si>
    <t>M</t>
  </si>
  <si>
    <t>D</t>
  </si>
  <si>
    <t>Wortziel</t>
  </si>
  <si>
    <t>Zeitziel</t>
  </si>
  <si>
    <t>Fortschritt</t>
  </si>
  <si>
    <t>Stunden</t>
  </si>
  <si>
    <t>Wörter</t>
  </si>
  <si>
    <t>Minuten</t>
  </si>
  <si>
    <t>geschrieben</t>
  </si>
  <si>
    <t>bis zum Ziel fehlen</t>
  </si>
  <si>
    <t>Wortzähler</t>
  </si>
  <si>
    <t>Ziel</t>
  </si>
  <si>
    <t>Monat</t>
  </si>
  <si>
    <t>Jahr</t>
  </si>
  <si>
    <t>pro Tag</t>
  </si>
  <si>
    <t>blaue Felder können bearbeitet werden</t>
  </si>
  <si>
    <t>Zeitzähler</t>
  </si>
  <si>
    <t>Jahr bisher</t>
  </si>
  <si>
    <t>Jahresziel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</si>
  <si>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</si>
  <si>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</si>
  <si>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</si>
  <si>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</si>
  <si>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</si>
  <si>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</si>
  <si>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</si>
  <si>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</si>
  <si>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</si>
  <si>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</si>
  <si>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</si>
  <si>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</si>
  <si>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Wortstatistik</t>
  </si>
  <si>
    <t>Zeitstatistik</t>
  </si>
  <si>
    <t>erscheinen #### in den Tabellen, dann einfach die Spalte größer ziehen.</t>
  </si>
  <si>
    <t>!erste Hilfe!</t>
  </si>
  <si>
    <t>unten auf den Reitern kannst du in die einzelnen Monate klicken.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</si>
</sst>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1" fillId="2" borderId="0" xfId="0" applyFont="1" applyFill="1"/>
    <xf numFmtId="2" fontId="0" fillId="2" borderId="0" xfId="0" applyNumberFormat="1" applyFill="1"/>
    <xf numFmtId="164" fontId="0" fillId="2" borderId="0" xfId="0" applyNumberFormat="1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" fontId="0" fillId="2" borderId="0" xfId="0" applyNumberFormat="1" applyFill="1" applyBorder="1" applyAlignment="1">
      <alignment horizontal="right"/>
    </xf>
    <xf numFmtId="0" fontId="0" fillId="2" borderId="13" xfId="0" applyFill="1" applyBorder="1"/>
    <xf numFmtId="0" fontId="0" fillId="2" borderId="14" xfId="0" applyFill="1" applyBorder="1"/>
    <xf numFmtId="1" fontId="0" fillId="2" borderId="15" xfId="0" applyNumberFormat="1" applyFill="1" applyBorder="1"/>
    <xf numFmtId="0" fontId="0" fillId="2" borderId="16" xfId="0" applyFill="1" applyBorder="1"/>
    <xf numFmtId="2" fontId="0" fillId="2" borderId="15" xfId="0" applyNumberFormat="1" applyFill="1" applyBorder="1"/>
    <xf numFmtId="0" fontId="0" fillId="2" borderId="15" xfId="0" applyFill="1" applyBorder="1"/>
    <xf numFmtId="0" fontId="3" fillId="2" borderId="12" xfId="0" applyFont="1" applyFill="1" applyBorder="1"/>
    <xf numFmtId="1" fontId="3" fillId="2" borderId="12" xfId="0" applyNumberFormat="1" applyFont="1" applyFill="1" applyBorder="1"/>
    <xf numFmtId="1" fontId="3" fillId="2" borderId="14" xfId="0" applyNumberFormat="1" applyFont="1" applyFill="1" applyBorder="1"/>
    <xf numFmtId="164" fontId="0" fillId="2" borderId="15" xfId="0" applyNumberFormat="1" applyFill="1" applyBorder="1"/>
    <xf numFmtId="0" fontId="2" fillId="5" borderId="0" xfId="0" applyFont="1" applyFill="1"/>
    <xf numFmtId="0" fontId="2" fillId="2" borderId="0" xfId="0" applyFont="1" applyFill="1"/>
    <xf numFmtId="0" fontId="5" fillId="2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7" fillId="6" borderId="0" xfId="0" applyFont="1" applyFill="1"/>
    <xf numFmtId="0" fontId="7" fillId="7" borderId="0" xfId="0" applyFont="1" applyFill="1"/>
    <xf numFmtId="0" fontId="5" fillId="5" borderId="18" xfId="0" applyFont="1" applyFill="1" applyBorder="1"/>
    <xf numFmtId="1" fontId="5" fillId="2" borderId="10" xfId="0" applyNumberFormat="1" applyFont="1" applyFill="1" applyBorder="1"/>
    <xf numFmtId="1" fontId="5" fillId="2" borderId="11" xfId="0" applyNumberFormat="1" applyFont="1" applyFill="1" applyBorder="1"/>
    <xf numFmtId="0" fontId="7" fillId="2" borderId="0" xfId="0" applyFont="1" applyFill="1"/>
    <xf numFmtId="1" fontId="5" fillId="2" borderId="12" xfId="0" applyNumberFormat="1" applyFont="1" applyFill="1" applyBorder="1"/>
    <xf numFmtId="0" fontId="5" fillId="5" borderId="17" xfId="0" applyFont="1" applyFill="1" applyBorder="1"/>
    <xf numFmtId="1" fontId="5" fillId="2" borderId="0" xfId="0" applyNumberFormat="1" applyFont="1" applyFill="1" applyBorder="1"/>
    <xf numFmtId="1" fontId="5" fillId="2" borderId="13" xfId="0" applyNumberFormat="1" applyFont="1" applyFill="1" applyBorder="1"/>
    <xf numFmtId="0" fontId="7" fillId="7" borderId="7" xfId="0" applyFont="1" applyFill="1" applyBorder="1"/>
    <xf numFmtId="1" fontId="5" fillId="2" borderId="23" xfId="0" applyNumberFormat="1" applyFont="1" applyFill="1" applyBorder="1"/>
    <xf numFmtId="0" fontId="5" fillId="5" borderId="24" xfId="0" applyFont="1" applyFill="1" applyBorder="1"/>
    <xf numFmtId="1" fontId="5" fillId="2" borderId="7" xfId="0" applyNumberFormat="1" applyFont="1" applyFill="1" applyBorder="1"/>
    <xf numFmtId="1" fontId="5" fillId="2" borderId="25" xfId="0" applyNumberFormat="1" applyFont="1" applyFill="1" applyBorder="1"/>
    <xf numFmtId="0" fontId="8" fillId="2" borderId="12" xfId="0" applyFont="1" applyFill="1" applyBorder="1"/>
    <xf numFmtId="3" fontId="0" fillId="5" borderId="10" xfId="0" applyNumberFormat="1" applyFill="1" applyBorder="1"/>
    <xf numFmtId="3" fontId="3" fillId="2" borderId="9" xfId="0" applyNumberFormat="1" applyFont="1" applyFill="1" applyBorder="1"/>
    <xf numFmtId="3" fontId="5" fillId="2" borderId="9" xfId="0" applyNumberFormat="1" applyFont="1" applyFill="1" applyBorder="1"/>
    <xf numFmtId="3" fontId="5" fillId="5" borderId="18" xfId="0" applyNumberFormat="1" applyFont="1" applyFill="1" applyBorder="1"/>
    <xf numFmtId="3" fontId="5" fillId="0" borderId="10" xfId="0" applyNumberFormat="1" applyFont="1" applyBorder="1"/>
    <xf numFmtId="3" fontId="5" fillId="0" borderId="19" xfId="0" applyNumberFormat="1" applyFont="1" applyBorder="1"/>
    <xf numFmtId="3" fontId="5" fillId="2" borderId="12" xfId="0" applyNumberFormat="1" applyFont="1" applyFill="1" applyBorder="1"/>
    <xf numFmtId="3" fontId="5" fillId="5" borderId="17" xfId="0" applyNumberFormat="1" applyFont="1" applyFill="1" applyBorder="1"/>
    <xf numFmtId="3" fontId="5" fillId="2" borderId="0" xfId="0" applyNumberFormat="1" applyFont="1" applyFill="1" applyBorder="1"/>
    <xf numFmtId="3" fontId="5" fillId="2" borderId="5" xfId="0" applyNumberFormat="1" applyFont="1" applyFill="1" applyBorder="1"/>
    <xf numFmtId="3" fontId="0" fillId="2" borderId="0" xfId="0" applyNumberFormat="1" applyFill="1" applyBorder="1"/>
    <xf numFmtId="3" fontId="5" fillId="2" borderId="23" xfId="0" applyNumberFormat="1" applyFont="1" applyFill="1" applyBorder="1"/>
    <xf numFmtId="3" fontId="5" fillId="5" borderId="24" xfId="0" applyNumberFormat="1" applyFont="1" applyFill="1" applyBorder="1"/>
    <xf numFmtId="3" fontId="5" fillId="2" borderId="7" xfId="0" applyNumberFormat="1" applyFont="1" applyFill="1" applyBorder="1"/>
    <xf numFmtId="3" fontId="5" fillId="2" borderId="8" xfId="0" applyNumberFormat="1" applyFont="1" applyFill="1" applyBorder="1"/>
    <xf numFmtId="3" fontId="0" fillId="2" borderId="0" xfId="0" applyNumberFormat="1" applyFill="1" applyBorder="1" applyAlignment="1">
      <alignment horizontal="right"/>
    </xf>
    <xf numFmtId="0" fontId="5" fillId="5" borderId="26" xfId="0" applyFont="1" applyFill="1" applyBorder="1"/>
    <xf numFmtId="0" fontId="7" fillId="2" borderId="0" xfId="0" applyFont="1" applyFill="1" applyBorder="1"/>
    <xf numFmtId="1" fontId="5" fillId="2" borderId="20" xfId="0" applyNumberFormat="1" applyFont="1" applyFill="1" applyBorder="1"/>
    <xf numFmtId="1" fontId="5" fillId="2" borderId="4" xfId="0" applyNumberFormat="1" applyFont="1" applyFill="1" applyBorder="1"/>
    <xf numFmtId="1" fontId="5" fillId="2" borderId="6" xfId="0" applyNumberFormat="1" applyFont="1" applyFill="1" applyBorder="1"/>
    <xf numFmtId="1" fontId="5" fillId="2" borderId="27" xfId="0" applyNumberFormat="1" applyFont="1" applyFill="1" applyBorder="1"/>
    <xf numFmtId="3" fontId="5" fillId="2" borderId="1" xfId="0" applyNumberFormat="1" applyFont="1" applyFill="1" applyBorder="1"/>
    <xf numFmtId="3" fontId="5" fillId="5" borderId="22" xfId="0" applyNumberFormat="1" applyFont="1" applyFill="1" applyBorder="1"/>
    <xf numFmtId="3" fontId="5" fillId="0" borderId="2" xfId="0" applyNumberFormat="1" applyFont="1" applyBorder="1"/>
    <xf numFmtId="3" fontId="5" fillId="0" borderId="3" xfId="0" applyNumberFormat="1" applyFont="1" applyBorder="1"/>
    <xf numFmtId="1" fontId="5" fillId="2" borderId="1" xfId="0" applyNumberFormat="1" applyFont="1" applyFill="1" applyBorder="1"/>
    <xf numFmtId="0" fontId="5" fillId="5" borderId="22" xfId="0" applyFont="1" applyFill="1" applyBorder="1"/>
    <xf numFmtId="1" fontId="5" fillId="2" borderId="2" xfId="0" applyNumberFormat="1" applyFont="1" applyFill="1" applyBorder="1"/>
    <xf numFmtId="1" fontId="5" fillId="2" borderId="3" xfId="0" applyNumberFormat="1" applyFont="1" applyFill="1" applyBorder="1"/>
    <xf numFmtId="3" fontId="5" fillId="2" borderId="4" xfId="0" applyNumberFormat="1" applyFont="1" applyFill="1" applyBorder="1"/>
    <xf numFmtId="1" fontId="5" fillId="2" borderId="5" xfId="0" applyNumberFormat="1" applyFont="1" applyFill="1" applyBorder="1"/>
    <xf numFmtId="3" fontId="5" fillId="2" borderId="6" xfId="0" applyNumberFormat="1" applyFont="1" applyFill="1" applyBorder="1"/>
    <xf numFmtId="1" fontId="5" fillId="2" borderId="8" xfId="0" applyNumberFormat="1" applyFont="1" applyFill="1" applyBorder="1"/>
    <xf numFmtId="0" fontId="7" fillId="6" borderId="0" xfId="0" applyFont="1" applyFill="1" applyBorder="1"/>
    <xf numFmtId="0" fontId="7" fillId="7" borderId="0" xfId="0" applyFont="1" applyFill="1" applyBorder="1"/>
    <xf numFmtId="3" fontId="5" fillId="5" borderId="28" xfId="0" applyNumberFormat="1" applyFont="1" applyFill="1" applyBorder="1"/>
    <xf numFmtId="3" fontId="5" fillId="2" borderId="31" xfId="0" applyNumberFormat="1" applyFont="1" applyFill="1" applyBorder="1"/>
    <xf numFmtId="3" fontId="5" fillId="2" borderId="32" xfId="0" applyNumberFormat="1" applyFont="1" applyFill="1" applyBorder="1"/>
    <xf numFmtId="3" fontId="5" fillId="2" borderId="33" xfId="0" applyNumberFormat="1" applyFont="1" applyFill="1" applyBorder="1"/>
    <xf numFmtId="3" fontId="5" fillId="2" borderId="34" xfId="0" applyNumberFormat="1" applyFont="1" applyFill="1" applyBorder="1"/>
    <xf numFmtId="1" fontId="5" fillId="2" borderId="21" xfId="0" applyNumberFormat="1" applyFont="1" applyFill="1" applyBorder="1"/>
    <xf numFmtId="3" fontId="5" fillId="5" borderId="29" xfId="0" applyNumberFormat="1" applyFont="1" applyFill="1" applyBorder="1"/>
    <xf numFmtId="3" fontId="5" fillId="5" borderId="26" xfId="0" applyNumberFormat="1" applyFont="1" applyFill="1" applyBorder="1"/>
    <xf numFmtId="3" fontId="5" fillId="5" borderId="30" xfId="0" applyNumberFormat="1" applyFont="1" applyFill="1" applyBorder="1"/>
    <xf numFmtId="0" fontId="5" fillId="2" borderId="5" xfId="0" applyNumberFormat="1" applyFont="1" applyFill="1" applyBorder="1"/>
    <xf numFmtId="0" fontId="0" fillId="2" borderId="0" xfId="0" applyFont="1" applyFill="1"/>
    <xf numFmtId="0" fontId="0" fillId="5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4" borderId="17" xfId="0" applyFont="1" applyFill="1" applyBorder="1"/>
    <xf numFmtId="3" fontId="0" fillId="4" borderId="17" xfId="0" applyNumberFormat="1" applyFont="1" applyFill="1" applyBorder="1"/>
    <xf numFmtId="1" fontId="0" fillId="5" borderId="0" xfId="0" applyNumberFormat="1" applyFill="1" applyBorder="1"/>
    <xf numFmtId="3" fontId="2" fillId="2" borderId="0" xfId="0" applyNumberFormat="1" applyFont="1" applyFill="1"/>
    <xf numFmtId="1" fontId="2" fillId="2" borderId="0" xfId="0" applyNumberFormat="1" applyFont="1" applyFill="1"/>
    <xf numFmtId="164" fontId="2" fillId="2" borderId="0" xfId="0" applyNumberFormat="1" applyFont="1" applyFill="1"/>
    <xf numFmtId="0" fontId="4" fillId="2" borderId="0" xfId="0" applyFont="1" applyFill="1"/>
    <xf numFmtId="0" fontId="11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'2021'!$Q$9</c:f>
              <c:strCache>
                <c:ptCount val="1"/>
                <c:pt idx="0">
                  <c:v>Ziel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'2021'!$Q$10:$Q$21</c:f>
              <c:numCache>
                <c:formatCode>#,##0</c:formatCode>
                <c:ptCount val="12"/>
                <c:pt idx="0">
                  <c:v>833.33333333333337</c:v>
                </c:pt>
                <c:pt idx="1">
                  <c:v>1666.6666666666667</c:v>
                </c:pt>
                <c:pt idx="2">
                  <c:v>2500</c:v>
                </c:pt>
                <c:pt idx="3">
                  <c:v>3333.3333333333335</c:v>
                </c:pt>
                <c:pt idx="4">
                  <c:v>4166.666666666667</c:v>
                </c:pt>
                <c:pt idx="5">
                  <c:v>5000</c:v>
                </c:pt>
                <c:pt idx="6">
                  <c:v>5833.333333333333</c:v>
                </c:pt>
                <c:pt idx="7">
                  <c:v>6666.6666666666661</c:v>
                </c:pt>
                <c:pt idx="8">
                  <c:v>7499.9999999999991</c:v>
                </c:pt>
                <c:pt idx="9">
                  <c:v>8333.3333333333321</c:v>
                </c:pt>
                <c:pt idx="10">
                  <c:v>9166.6666666666661</c:v>
                </c:pt>
                <c:pt idx="1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79-4535-B16B-405A1CF9D205}"/>
            </c:ext>
          </c:extLst>
        </c:ser>
        <c:ser>
          <c:idx val="1"/>
          <c:order val="1"/>
          <c:tx>
            <c:strRef>
              <c:f>'2021'!$R$9:$R$21</c:f>
              <c:strCache>
                <c:ptCount val="13"/>
                <c:pt idx="0">
                  <c:v>Wörter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'2021'!$R$10:$R$21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79-4535-B16B-405A1CF9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155695"/>
        <c:axId val="326887919"/>
      </c:barChart>
      <c:catAx>
        <c:axId val="267155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887919"/>
        <c:crosses val="autoZero"/>
        <c:auto val="1"/>
        <c:lblAlgn val="ctr"/>
        <c:lblOffset val="100"/>
        <c:noMultiLvlLbl val="0"/>
      </c:catAx>
      <c:valAx>
        <c:axId val="32688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7155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April!$H$2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April!$I$3:$I$32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B-4815-AB7B-BBFFAA701115}"/>
            </c:ext>
          </c:extLst>
        </c:ser>
        <c:ser>
          <c:idx val="1"/>
          <c:order val="1"/>
          <c:tx>
            <c:strRef>
              <c:f>April!$G$2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April!$G$3:$G$32</c:f>
              <c:numCache>
                <c:formatCode>0</c:formatCode>
                <c:ptCount val="30"/>
                <c:pt idx="0">
                  <c:v>83.333333333333329</c:v>
                </c:pt>
                <c:pt idx="1">
                  <c:v>166.66666666666666</c:v>
                </c:pt>
                <c:pt idx="2">
                  <c:v>250</c:v>
                </c:pt>
                <c:pt idx="3">
                  <c:v>333.33333333333331</c:v>
                </c:pt>
                <c:pt idx="4">
                  <c:v>416.66666666666663</c:v>
                </c:pt>
                <c:pt idx="5">
                  <c:v>499.99999999999994</c:v>
                </c:pt>
                <c:pt idx="6">
                  <c:v>583.33333333333326</c:v>
                </c:pt>
                <c:pt idx="7">
                  <c:v>666.66666666666663</c:v>
                </c:pt>
                <c:pt idx="8">
                  <c:v>750</c:v>
                </c:pt>
                <c:pt idx="9">
                  <c:v>833.33333333333337</c:v>
                </c:pt>
                <c:pt idx="10">
                  <c:v>916.66666666666674</c:v>
                </c:pt>
                <c:pt idx="11">
                  <c:v>1000.0000000000001</c:v>
                </c:pt>
                <c:pt idx="12">
                  <c:v>1083.3333333333335</c:v>
                </c:pt>
                <c:pt idx="13">
                  <c:v>1166.6666666666667</c:v>
                </c:pt>
                <c:pt idx="14">
                  <c:v>1250</c:v>
                </c:pt>
                <c:pt idx="15">
                  <c:v>1333.3333333333333</c:v>
                </c:pt>
                <c:pt idx="16">
                  <c:v>1416.6666666666665</c:v>
                </c:pt>
                <c:pt idx="17">
                  <c:v>1499.9999999999998</c:v>
                </c:pt>
                <c:pt idx="18">
                  <c:v>1583.333333333333</c:v>
                </c:pt>
                <c:pt idx="19">
                  <c:v>1666.6666666666663</c:v>
                </c:pt>
                <c:pt idx="20">
                  <c:v>1749.9999999999995</c:v>
                </c:pt>
                <c:pt idx="21">
                  <c:v>1833.3333333333328</c:v>
                </c:pt>
                <c:pt idx="22">
                  <c:v>1916.6666666666661</c:v>
                </c:pt>
                <c:pt idx="23">
                  <c:v>1999.9999999999993</c:v>
                </c:pt>
                <c:pt idx="24">
                  <c:v>2083.3333333333326</c:v>
                </c:pt>
                <c:pt idx="25">
                  <c:v>2166.6666666666661</c:v>
                </c:pt>
                <c:pt idx="26">
                  <c:v>2249.9999999999995</c:v>
                </c:pt>
                <c:pt idx="27">
                  <c:v>2333.333333333333</c:v>
                </c:pt>
                <c:pt idx="28">
                  <c:v>2416.6666666666665</c:v>
                </c:pt>
                <c:pt idx="29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8B-4815-AB7B-BBFFAA701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Mai!$D$2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Mai!$D$3:$D$33</c:f>
              <c:numCache>
                <c:formatCode>#,##0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DFBC-45B4-9020-D1B2514359A5}"/>
            </c:ext>
          </c:extLst>
        </c:ser>
        <c:ser>
          <c:idx val="0"/>
          <c:order val="1"/>
          <c:tx>
            <c:strRef>
              <c:f>Mai!$C$2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Mai!$C$3:$C$33</c:f>
              <c:numCache>
                <c:formatCode>#,##0</c:formatCode>
                <c:ptCount val="31"/>
                <c:pt idx="0">
                  <c:v>26.881720430107528</c:v>
                </c:pt>
                <c:pt idx="1">
                  <c:v>53.763440860215056</c:v>
                </c:pt>
                <c:pt idx="2">
                  <c:v>80.645161290322591</c:v>
                </c:pt>
                <c:pt idx="3">
                  <c:v>107.52688172043011</c:v>
                </c:pt>
                <c:pt idx="4">
                  <c:v>134.40860215053763</c:v>
                </c:pt>
                <c:pt idx="5">
                  <c:v>161.29032258064515</c:v>
                </c:pt>
                <c:pt idx="6">
                  <c:v>188.17204301075267</c:v>
                </c:pt>
                <c:pt idx="7">
                  <c:v>215.05376344086019</c:v>
                </c:pt>
                <c:pt idx="8">
                  <c:v>241.93548387096772</c:v>
                </c:pt>
                <c:pt idx="9">
                  <c:v>268.81720430107526</c:v>
                </c:pt>
                <c:pt idx="10">
                  <c:v>295.69892473118279</c:v>
                </c:pt>
                <c:pt idx="11">
                  <c:v>322.58064516129031</c:v>
                </c:pt>
                <c:pt idx="12">
                  <c:v>349.46236559139783</c:v>
                </c:pt>
                <c:pt idx="13">
                  <c:v>376.34408602150535</c:v>
                </c:pt>
                <c:pt idx="14">
                  <c:v>403.22580645161287</c:v>
                </c:pt>
                <c:pt idx="15">
                  <c:v>430.10752688172039</c:v>
                </c:pt>
                <c:pt idx="16">
                  <c:v>456.98924731182791</c:v>
                </c:pt>
                <c:pt idx="17">
                  <c:v>483.87096774193543</c:v>
                </c:pt>
                <c:pt idx="18">
                  <c:v>510.75268817204295</c:v>
                </c:pt>
                <c:pt idx="19">
                  <c:v>537.63440860215053</c:v>
                </c:pt>
                <c:pt idx="20">
                  <c:v>564.51612903225805</c:v>
                </c:pt>
                <c:pt idx="21">
                  <c:v>591.39784946236557</c:v>
                </c:pt>
                <c:pt idx="22">
                  <c:v>618.27956989247309</c:v>
                </c:pt>
                <c:pt idx="23">
                  <c:v>645.16129032258061</c:v>
                </c:pt>
                <c:pt idx="24">
                  <c:v>672.04301075268813</c:v>
                </c:pt>
                <c:pt idx="25">
                  <c:v>698.92473118279565</c:v>
                </c:pt>
                <c:pt idx="26">
                  <c:v>725.80645161290317</c:v>
                </c:pt>
                <c:pt idx="27">
                  <c:v>752.6881720430107</c:v>
                </c:pt>
                <c:pt idx="28">
                  <c:v>779.56989247311822</c:v>
                </c:pt>
                <c:pt idx="29">
                  <c:v>806.45161290322574</c:v>
                </c:pt>
                <c:pt idx="30">
                  <c:v>833.33333333333326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C-45B4-9020-D1B25143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Mai!$I$3:$I$33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9-4E30-ABFA-A35D5F6FE3EB}"/>
            </c:ext>
          </c:extLst>
        </c:ser>
        <c:ser>
          <c:idx val="1"/>
          <c:order val="1"/>
          <c:tx>
            <c:strRef>
              <c:f>Mai!$G$2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Mai!$G$3:$G$33</c:f>
              <c:numCache>
                <c:formatCode>0</c:formatCode>
                <c:ptCount val="31"/>
                <c:pt idx="0">
                  <c:v>80.645161290322577</c:v>
                </c:pt>
                <c:pt idx="1">
                  <c:v>161.29032258064515</c:v>
                </c:pt>
                <c:pt idx="2">
                  <c:v>241.93548387096774</c:v>
                </c:pt>
                <c:pt idx="3">
                  <c:v>322.58064516129031</c:v>
                </c:pt>
                <c:pt idx="4">
                  <c:v>403.22580645161287</c:v>
                </c:pt>
                <c:pt idx="5">
                  <c:v>483.87096774193543</c:v>
                </c:pt>
                <c:pt idx="6">
                  <c:v>564.51612903225805</c:v>
                </c:pt>
                <c:pt idx="7">
                  <c:v>645.16129032258061</c:v>
                </c:pt>
                <c:pt idx="8">
                  <c:v>725.80645161290317</c:v>
                </c:pt>
                <c:pt idx="9">
                  <c:v>806.45161290322574</c:v>
                </c:pt>
                <c:pt idx="10">
                  <c:v>887.0967741935483</c:v>
                </c:pt>
                <c:pt idx="11">
                  <c:v>967.74193548387086</c:v>
                </c:pt>
                <c:pt idx="12">
                  <c:v>1048.3870967741934</c:v>
                </c:pt>
                <c:pt idx="13">
                  <c:v>1129.0322580645161</c:v>
                </c:pt>
                <c:pt idx="14">
                  <c:v>1209.6774193548388</c:v>
                </c:pt>
                <c:pt idx="15">
                  <c:v>1290.3225806451615</c:v>
                </c:pt>
                <c:pt idx="16">
                  <c:v>1370.9677419354841</c:v>
                </c:pt>
                <c:pt idx="17">
                  <c:v>1451.6129032258068</c:v>
                </c:pt>
                <c:pt idx="18">
                  <c:v>1532.2580645161295</c:v>
                </c:pt>
                <c:pt idx="19">
                  <c:v>1612.9032258064522</c:v>
                </c:pt>
                <c:pt idx="20">
                  <c:v>1693.5483870967748</c:v>
                </c:pt>
                <c:pt idx="21">
                  <c:v>1774.1935483870975</c:v>
                </c:pt>
                <c:pt idx="22">
                  <c:v>1854.8387096774202</c:v>
                </c:pt>
                <c:pt idx="23">
                  <c:v>1935.4838709677429</c:v>
                </c:pt>
                <c:pt idx="24">
                  <c:v>2016.1290322580655</c:v>
                </c:pt>
                <c:pt idx="25">
                  <c:v>2096.7741935483882</c:v>
                </c:pt>
                <c:pt idx="26">
                  <c:v>2177.4193548387107</c:v>
                </c:pt>
                <c:pt idx="27">
                  <c:v>2258.0645161290331</c:v>
                </c:pt>
                <c:pt idx="28">
                  <c:v>2338.7096774193556</c:v>
                </c:pt>
                <c:pt idx="29">
                  <c:v>2419.354838709678</c:v>
                </c:pt>
                <c:pt idx="30">
                  <c:v>2500.0000000000005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9-4E30-ABFA-A35D5F6FE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Juni!$D$2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Juni!$E$3:$E$32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1-4645-9699-40C0BBB96B41}"/>
            </c:ext>
          </c:extLst>
        </c:ser>
        <c:ser>
          <c:idx val="0"/>
          <c:order val="1"/>
          <c:tx>
            <c:strRef>
              <c:f>Juni!$C$2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Juni!$C$3:$C$32</c:f>
              <c:numCache>
                <c:formatCode>#,##0</c:formatCode>
                <c:ptCount val="30"/>
                <c:pt idx="0">
                  <c:v>27.777777777777779</c:v>
                </c:pt>
                <c:pt idx="1">
                  <c:v>55.555555555555557</c:v>
                </c:pt>
                <c:pt idx="2">
                  <c:v>83.333333333333343</c:v>
                </c:pt>
                <c:pt idx="3">
                  <c:v>111.11111111111111</c:v>
                </c:pt>
                <c:pt idx="4">
                  <c:v>138.88888888888889</c:v>
                </c:pt>
                <c:pt idx="5">
                  <c:v>166.66666666666666</c:v>
                </c:pt>
                <c:pt idx="6">
                  <c:v>194.44444444444443</c:v>
                </c:pt>
                <c:pt idx="7">
                  <c:v>222.2222222222222</c:v>
                </c:pt>
                <c:pt idx="8">
                  <c:v>249.99999999999997</c:v>
                </c:pt>
                <c:pt idx="9">
                  <c:v>277.77777777777777</c:v>
                </c:pt>
                <c:pt idx="10">
                  <c:v>305.55555555555554</c:v>
                </c:pt>
                <c:pt idx="11">
                  <c:v>333.33333333333331</c:v>
                </c:pt>
                <c:pt idx="12">
                  <c:v>361.11111111111109</c:v>
                </c:pt>
                <c:pt idx="13">
                  <c:v>388.88888888888886</c:v>
                </c:pt>
                <c:pt idx="14">
                  <c:v>416.66666666666663</c:v>
                </c:pt>
                <c:pt idx="15">
                  <c:v>444.4444444444444</c:v>
                </c:pt>
                <c:pt idx="16">
                  <c:v>472.22222222222217</c:v>
                </c:pt>
                <c:pt idx="17">
                  <c:v>499.99999999999994</c:v>
                </c:pt>
                <c:pt idx="18">
                  <c:v>527.77777777777771</c:v>
                </c:pt>
                <c:pt idx="19">
                  <c:v>555.55555555555554</c:v>
                </c:pt>
                <c:pt idx="20">
                  <c:v>583.33333333333337</c:v>
                </c:pt>
                <c:pt idx="21">
                  <c:v>611.1111111111112</c:v>
                </c:pt>
                <c:pt idx="22">
                  <c:v>638.88888888888903</c:v>
                </c:pt>
                <c:pt idx="23">
                  <c:v>666.66666666666686</c:v>
                </c:pt>
                <c:pt idx="24">
                  <c:v>694.44444444444468</c:v>
                </c:pt>
                <c:pt idx="25">
                  <c:v>722.22222222222251</c:v>
                </c:pt>
                <c:pt idx="26">
                  <c:v>750.00000000000034</c:v>
                </c:pt>
                <c:pt idx="27">
                  <c:v>777.77777777777817</c:v>
                </c:pt>
                <c:pt idx="28">
                  <c:v>805.555555555556</c:v>
                </c:pt>
                <c:pt idx="29">
                  <c:v>833.33333333333383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1-4645-9699-40C0BBB96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Juni!$I$3:$I$32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1-4985-8252-9E2FC03409EF}"/>
            </c:ext>
          </c:extLst>
        </c:ser>
        <c:ser>
          <c:idx val="1"/>
          <c:order val="1"/>
          <c:tx>
            <c:strRef>
              <c:f>Juni!$G$2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Juni!$G$3:$G$32</c:f>
              <c:numCache>
                <c:formatCode>0</c:formatCode>
                <c:ptCount val="30"/>
                <c:pt idx="0">
                  <c:v>83.333333333333329</c:v>
                </c:pt>
                <c:pt idx="1">
                  <c:v>166.66666666666666</c:v>
                </c:pt>
                <c:pt idx="2">
                  <c:v>250</c:v>
                </c:pt>
                <c:pt idx="3">
                  <c:v>333.33333333333331</c:v>
                </c:pt>
                <c:pt idx="4">
                  <c:v>416.66666666666663</c:v>
                </c:pt>
                <c:pt idx="5">
                  <c:v>499.99999999999994</c:v>
                </c:pt>
                <c:pt idx="6">
                  <c:v>583.33333333333326</c:v>
                </c:pt>
                <c:pt idx="7">
                  <c:v>666.66666666666663</c:v>
                </c:pt>
                <c:pt idx="8">
                  <c:v>750</c:v>
                </c:pt>
                <c:pt idx="9">
                  <c:v>833.33333333333337</c:v>
                </c:pt>
                <c:pt idx="10">
                  <c:v>916.66666666666674</c:v>
                </c:pt>
                <c:pt idx="11">
                  <c:v>1000.0000000000001</c:v>
                </c:pt>
                <c:pt idx="12">
                  <c:v>1083.3333333333335</c:v>
                </c:pt>
                <c:pt idx="13">
                  <c:v>1166.6666666666667</c:v>
                </c:pt>
                <c:pt idx="14">
                  <c:v>1250</c:v>
                </c:pt>
                <c:pt idx="15">
                  <c:v>1333.3333333333333</c:v>
                </c:pt>
                <c:pt idx="16">
                  <c:v>1416.6666666666665</c:v>
                </c:pt>
                <c:pt idx="17">
                  <c:v>1499.9999999999998</c:v>
                </c:pt>
                <c:pt idx="18">
                  <c:v>1583.333333333333</c:v>
                </c:pt>
                <c:pt idx="19">
                  <c:v>1666.6666666666663</c:v>
                </c:pt>
                <c:pt idx="20">
                  <c:v>1749.9999999999995</c:v>
                </c:pt>
                <c:pt idx="21">
                  <c:v>1833.3333333333328</c:v>
                </c:pt>
                <c:pt idx="22">
                  <c:v>1916.6666666666661</c:v>
                </c:pt>
                <c:pt idx="23">
                  <c:v>1999.9999999999993</c:v>
                </c:pt>
                <c:pt idx="24">
                  <c:v>2083.3333333333326</c:v>
                </c:pt>
                <c:pt idx="25">
                  <c:v>2166.6666666666661</c:v>
                </c:pt>
                <c:pt idx="26">
                  <c:v>2249.9999999999995</c:v>
                </c:pt>
                <c:pt idx="27">
                  <c:v>2333.333333333333</c:v>
                </c:pt>
                <c:pt idx="28">
                  <c:v>2416.6666666666665</c:v>
                </c:pt>
                <c:pt idx="29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1-4985-8252-9E2FC0340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Juli!$D$2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Juli!$E$3:$E$33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7-4C4C-9938-525CC79D0577}"/>
            </c:ext>
          </c:extLst>
        </c:ser>
        <c:ser>
          <c:idx val="0"/>
          <c:order val="1"/>
          <c:tx>
            <c:strRef>
              <c:f>Juli!$C$2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Juli!$C$3:$C$33</c:f>
              <c:numCache>
                <c:formatCode>#,##0</c:formatCode>
                <c:ptCount val="31"/>
                <c:pt idx="0">
                  <c:v>26.881720430107528</c:v>
                </c:pt>
                <c:pt idx="1">
                  <c:v>53.763440860215056</c:v>
                </c:pt>
                <c:pt idx="2">
                  <c:v>80.645161290322591</c:v>
                </c:pt>
                <c:pt idx="3">
                  <c:v>107.52688172043011</c:v>
                </c:pt>
                <c:pt idx="4">
                  <c:v>134.40860215053763</c:v>
                </c:pt>
                <c:pt idx="5">
                  <c:v>161.29032258064515</c:v>
                </c:pt>
                <c:pt idx="6">
                  <c:v>188.17204301075267</c:v>
                </c:pt>
                <c:pt idx="7">
                  <c:v>215.05376344086019</c:v>
                </c:pt>
                <c:pt idx="8">
                  <c:v>241.93548387096772</c:v>
                </c:pt>
                <c:pt idx="9">
                  <c:v>268.81720430107526</c:v>
                </c:pt>
                <c:pt idx="10">
                  <c:v>295.69892473118279</c:v>
                </c:pt>
                <c:pt idx="11">
                  <c:v>322.58064516129031</c:v>
                </c:pt>
                <c:pt idx="12">
                  <c:v>349.46236559139783</c:v>
                </c:pt>
                <c:pt idx="13">
                  <c:v>376.34408602150535</c:v>
                </c:pt>
                <c:pt idx="14">
                  <c:v>403.22580645161287</c:v>
                </c:pt>
                <c:pt idx="15">
                  <c:v>430.10752688172039</c:v>
                </c:pt>
                <c:pt idx="16">
                  <c:v>456.98924731182791</c:v>
                </c:pt>
                <c:pt idx="17">
                  <c:v>483.87096774193543</c:v>
                </c:pt>
                <c:pt idx="18">
                  <c:v>510.75268817204295</c:v>
                </c:pt>
                <c:pt idx="19">
                  <c:v>537.63440860215053</c:v>
                </c:pt>
                <c:pt idx="20">
                  <c:v>564.51612903225805</c:v>
                </c:pt>
                <c:pt idx="21">
                  <c:v>591.39784946236557</c:v>
                </c:pt>
                <c:pt idx="22">
                  <c:v>618.27956989247309</c:v>
                </c:pt>
                <c:pt idx="23">
                  <c:v>645.16129032258061</c:v>
                </c:pt>
                <c:pt idx="24">
                  <c:v>672.04301075268813</c:v>
                </c:pt>
                <c:pt idx="25">
                  <c:v>698.92473118279565</c:v>
                </c:pt>
                <c:pt idx="26">
                  <c:v>725.80645161290317</c:v>
                </c:pt>
                <c:pt idx="27">
                  <c:v>752.6881720430107</c:v>
                </c:pt>
                <c:pt idx="28">
                  <c:v>779.56989247311822</c:v>
                </c:pt>
                <c:pt idx="29">
                  <c:v>806.45161290322574</c:v>
                </c:pt>
                <c:pt idx="30">
                  <c:v>833.33333333333326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7-4C4C-9938-525CC79D0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Juli!$H$2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Juli!$I$3:$I$33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D-4629-9DAC-8219ED6B30AF}"/>
            </c:ext>
          </c:extLst>
        </c:ser>
        <c:ser>
          <c:idx val="1"/>
          <c:order val="1"/>
          <c:tx>
            <c:strRef>
              <c:f>Juli!$G$2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Juli!$G$3:$G$33</c:f>
              <c:numCache>
                <c:formatCode>0</c:formatCode>
                <c:ptCount val="31"/>
                <c:pt idx="0">
                  <c:v>80.645161290322577</c:v>
                </c:pt>
                <c:pt idx="1">
                  <c:v>161.29032258064515</c:v>
                </c:pt>
                <c:pt idx="2">
                  <c:v>241.93548387096774</c:v>
                </c:pt>
                <c:pt idx="3">
                  <c:v>322.58064516129031</c:v>
                </c:pt>
                <c:pt idx="4">
                  <c:v>403.22580645161287</c:v>
                </c:pt>
                <c:pt idx="5">
                  <c:v>483.87096774193543</c:v>
                </c:pt>
                <c:pt idx="6">
                  <c:v>564.51612903225805</c:v>
                </c:pt>
                <c:pt idx="7">
                  <c:v>645.16129032258061</c:v>
                </c:pt>
                <c:pt idx="8">
                  <c:v>725.80645161290317</c:v>
                </c:pt>
                <c:pt idx="9">
                  <c:v>806.45161290322574</c:v>
                </c:pt>
                <c:pt idx="10">
                  <c:v>887.0967741935483</c:v>
                </c:pt>
                <c:pt idx="11">
                  <c:v>967.74193548387086</c:v>
                </c:pt>
                <c:pt idx="12">
                  <c:v>1048.3870967741934</c:v>
                </c:pt>
                <c:pt idx="13">
                  <c:v>1129.0322580645161</c:v>
                </c:pt>
                <c:pt idx="14">
                  <c:v>1209.6774193548388</c:v>
                </c:pt>
                <c:pt idx="15">
                  <c:v>1290.3225806451615</c:v>
                </c:pt>
                <c:pt idx="16">
                  <c:v>1370.9677419354841</c:v>
                </c:pt>
                <c:pt idx="17">
                  <c:v>1451.6129032258068</c:v>
                </c:pt>
                <c:pt idx="18">
                  <c:v>1532.2580645161295</c:v>
                </c:pt>
                <c:pt idx="19">
                  <c:v>1612.9032258064522</c:v>
                </c:pt>
                <c:pt idx="20">
                  <c:v>1693.5483870967748</c:v>
                </c:pt>
                <c:pt idx="21">
                  <c:v>1774.1935483870975</c:v>
                </c:pt>
                <c:pt idx="22">
                  <c:v>1854.8387096774202</c:v>
                </c:pt>
                <c:pt idx="23">
                  <c:v>1935.4838709677429</c:v>
                </c:pt>
                <c:pt idx="24">
                  <c:v>2016.1290322580655</c:v>
                </c:pt>
                <c:pt idx="25">
                  <c:v>2096.7741935483882</c:v>
                </c:pt>
                <c:pt idx="26">
                  <c:v>2177.4193548387107</c:v>
                </c:pt>
                <c:pt idx="27">
                  <c:v>2258.0645161290331</c:v>
                </c:pt>
                <c:pt idx="28">
                  <c:v>2338.7096774193556</c:v>
                </c:pt>
                <c:pt idx="29">
                  <c:v>2419.354838709678</c:v>
                </c:pt>
                <c:pt idx="30">
                  <c:v>2500.0000000000005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D-4629-9DAC-8219ED6B3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August!$D$2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August!$E$3:$E$33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8-4CC0-BBC3-772590BDF040}"/>
            </c:ext>
          </c:extLst>
        </c:ser>
        <c:ser>
          <c:idx val="0"/>
          <c:order val="1"/>
          <c:tx>
            <c:strRef>
              <c:f>August!$C$2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August!$C$3:$C$33</c:f>
              <c:numCache>
                <c:formatCode>#,##0</c:formatCode>
                <c:ptCount val="31"/>
                <c:pt idx="0">
                  <c:v>26.881720430107528</c:v>
                </c:pt>
                <c:pt idx="1">
                  <c:v>53.763440860215056</c:v>
                </c:pt>
                <c:pt idx="2">
                  <c:v>80.645161290322591</c:v>
                </c:pt>
                <c:pt idx="3">
                  <c:v>107.52688172043011</c:v>
                </c:pt>
                <c:pt idx="4">
                  <c:v>134.40860215053763</c:v>
                </c:pt>
                <c:pt idx="5">
                  <c:v>161.29032258064515</c:v>
                </c:pt>
                <c:pt idx="6">
                  <c:v>188.17204301075267</c:v>
                </c:pt>
                <c:pt idx="7">
                  <c:v>215.05376344086019</c:v>
                </c:pt>
                <c:pt idx="8">
                  <c:v>241.93548387096772</c:v>
                </c:pt>
                <c:pt idx="9">
                  <c:v>268.81720430107526</c:v>
                </c:pt>
                <c:pt idx="10">
                  <c:v>295.69892473118279</c:v>
                </c:pt>
                <c:pt idx="11">
                  <c:v>322.58064516129031</c:v>
                </c:pt>
                <c:pt idx="12">
                  <c:v>349.46236559139783</c:v>
                </c:pt>
                <c:pt idx="13">
                  <c:v>376.34408602150535</c:v>
                </c:pt>
                <c:pt idx="14">
                  <c:v>403.22580645161287</c:v>
                </c:pt>
                <c:pt idx="15">
                  <c:v>430.10752688172039</c:v>
                </c:pt>
                <c:pt idx="16">
                  <c:v>456.98924731182791</c:v>
                </c:pt>
                <c:pt idx="17">
                  <c:v>483.87096774193543</c:v>
                </c:pt>
                <c:pt idx="18">
                  <c:v>510.75268817204295</c:v>
                </c:pt>
                <c:pt idx="19">
                  <c:v>537.63440860215053</c:v>
                </c:pt>
                <c:pt idx="20">
                  <c:v>564.51612903225805</c:v>
                </c:pt>
                <c:pt idx="21">
                  <c:v>591.39784946236557</c:v>
                </c:pt>
                <c:pt idx="22">
                  <c:v>618.27956989247309</c:v>
                </c:pt>
                <c:pt idx="23">
                  <c:v>645.16129032258061</c:v>
                </c:pt>
                <c:pt idx="24">
                  <c:v>672.04301075268813</c:v>
                </c:pt>
                <c:pt idx="25">
                  <c:v>698.92473118279565</c:v>
                </c:pt>
                <c:pt idx="26">
                  <c:v>725.80645161290317</c:v>
                </c:pt>
                <c:pt idx="27">
                  <c:v>752.6881720430107</c:v>
                </c:pt>
                <c:pt idx="28">
                  <c:v>779.56989247311822</c:v>
                </c:pt>
                <c:pt idx="29">
                  <c:v>806.45161290322574</c:v>
                </c:pt>
                <c:pt idx="30">
                  <c:v>833.33333333333326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B8-4CC0-BBC3-772590BDF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August!$H$2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August!$I$3:$I$33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6-4228-A355-4C239779A200}"/>
            </c:ext>
          </c:extLst>
        </c:ser>
        <c:ser>
          <c:idx val="1"/>
          <c:order val="1"/>
          <c:tx>
            <c:strRef>
              <c:f>August!$G$2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August!$G$3:$G$33</c:f>
              <c:numCache>
                <c:formatCode>0</c:formatCode>
                <c:ptCount val="31"/>
                <c:pt idx="0">
                  <c:v>80.645161290322577</c:v>
                </c:pt>
                <c:pt idx="1">
                  <c:v>161.29032258064515</c:v>
                </c:pt>
                <c:pt idx="2">
                  <c:v>241.93548387096774</c:v>
                </c:pt>
                <c:pt idx="3">
                  <c:v>322.58064516129031</c:v>
                </c:pt>
                <c:pt idx="4">
                  <c:v>403.22580645161287</c:v>
                </c:pt>
                <c:pt idx="5">
                  <c:v>483.87096774193543</c:v>
                </c:pt>
                <c:pt idx="6">
                  <c:v>564.51612903225805</c:v>
                </c:pt>
                <c:pt idx="7">
                  <c:v>645.16129032258061</c:v>
                </c:pt>
                <c:pt idx="8">
                  <c:v>725.80645161290317</c:v>
                </c:pt>
                <c:pt idx="9">
                  <c:v>806.45161290322574</c:v>
                </c:pt>
                <c:pt idx="10">
                  <c:v>887.0967741935483</c:v>
                </c:pt>
                <c:pt idx="11">
                  <c:v>967.74193548387086</c:v>
                </c:pt>
                <c:pt idx="12">
                  <c:v>1048.3870967741934</c:v>
                </c:pt>
                <c:pt idx="13">
                  <c:v>1129.0322580645161</c:v>
                </c:pt>
                <c:pt idx="14">
                  <c:v>1209.6774193548388</c:v>
                </c:pt>
                <c:pt idx="15">
                  <c:v>1290.3225806451615</c:v>
                </c:pt>
                <c:pt idx="16">
                  <c:v>1370.9677419354841</c:v>
                </c:pt>
                <c:pt idx="17">
                  <c:v>1451.6129032258068</c:v>
                </c:pt>
                <c:pt idx="18">
                  <c:v>1532.2580645161295</c:v>
                </c:pt>
                <c:pt idx="19">
                  <c:v>1612.9032258064522</c:v>
                </c:pt>
                <c:pt idx="20">
                  <c:v>1693.5483870967748</c:v>
                </c:pt>
                <c:pt idx="21">
                  <c:v>1774.1935483870975</c:v>
                </c:pt>
                <c:pt idx="22">
                  <c:v>1854.8387096774202</c:v>
                </c:pt>
                <c:pt idx="23">
                  <c:v>1935.4838709677429</c:v>
                </c:pt>
                <c:pt idx="24">
                  <c:v>2016.1290322580655</c:v>
                </c:pt>
                <c:pt idx="25">
                  <c:v>2096.7741935483882</c:v>
                </c:pt>
                <c:pt idx="26">
                  <c:v>2177.4193548387107</c:v>
                </c:pt>
                <c:pt idx="27">
                  <c:v>2258.0645161290331</c:v>
                </c:pt>
                <c:pt idx="28">
                  <c:v>2338.7096774193556</c:v>
                </c:pt>
                <c:pt idx="29">
                  <c:v>2419.354838709678</c:v>
                </c:pt>
                <c:pt idx="30">
                  <c:v>2500.0000000000005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6-4228-A355-4C239779A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September!$D$2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September!$E$3:$E$32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7-42F3-A7A8-7A3681D47726}"/>
            </c:ext>
          </c:extLst>
        </c:ser>
        <c:ser>
          <c:idx val="0"/>
          <c:order val="1"/>
          <c:tx>
            <c:strRef>
              <c:f>September!$C$2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September!$C$3:$C$32</c:f>
              <c:numCache>
                <c:formatCode>#,##0</c:formatCode>
                <c:ptCount val="30"/>
                <c:pt idx="0">
                  <c:v>27.777777777777779</c:v>
                </c:pt>
                <c:pt idx="1">
                  <c:v>55.555555555555557</c:v>
                </c:pt>
                <c:pt idx="2">
                  <c:v>83.333333333333343</c:v>
                </c:pt>
                <c:pt idx="3">
                  <c:v>111.11111111111111</c:v>
                </c:pt>
                <c:pt idx="4">
                  <c:v>138.88888888888889</c:v>
                </c:pt>
                <c:pt idx="5">
                  <c:v>166.66666666666666</c:v>
                </c:pt>
                <c:pt idx="6">
                  <c:v>194.44444444444443</c:v>
                </c:pt>
                <c:pt idx="7">
                  <c:v>222.2222222222222</c:v>
                </c:pt>
                <c:pt idx="8">
                  <c:v>249.99999999999997</c:v>
                </c:pt>
                <c:pt idx="9">
                  <c:v>277.77777777777777</c:v>
                </c:pt>
                <c:pt idx="10">
                  <c:v>305.55555555555554</c:v>
                </c:pt>
                <c:pt idx="11">
                  <c:v>333.33333333333331</c:v>
                </c:pt>
                <c:pt idx="12">
                  <c:v>361.11111111111109</c:v>
                </c:pt>
                <c:pt idx="13">
                  <c:v>388.88888888888886</c:v>
                </c:pt>
                <c:pt idx="14">
                  <c:v>416.66666666666663</c:v>
                </c:pt>
                <c:pt idx="15">
                  <c:v>444.4444444444444</c:v>
                </c:pt>
                <c:pt idx="16">
                  <c:v>472.22222222222217</c:v>
                </c:pt>
                <c:pt idx="17">
                  <c:v>499.99999999999994</c:v>
                </c:pt>
                <c:pt idx="18">
                  <c:v>527.77777777777771</c:v>
                </c:pt>
                <c:pt idx="19">
                  <c:v>555.55555555555554</c:v>
                </c:pt>
                <c:pt idx="20">
                  <c:v>583.33333333333337</c:v>
                </c:pt>
                <c:pt idx="21">
                  <c:v>611.1111111111112</c:v>
                </c:pt>
                <c:pt idx="22">
                  <c:v>638.88888888888903</c:v>
                </c:pt>
                <c:pt idx="23">
                  <c:v>666.66666666666686</c:v>
                </c:pt>
                <c:pt idx="24">
                  <c:v>694.44444444444468</c:v>
                </c:pt>
                <c:pt idx="25">
                  <c:v>722.22222222222251</c:v>
                </c:pt>
                <c:pt idx="26">
                  <c:v>750.00000000000034</c:v>
                </c:pt>
                <c:pt idx="27">
                  <c:v>777.77777777777817</c:v>
                </c:pt>
                <c:pt idx="28">
                  <c:v>805.555555555556</c:v>
                </c:pt>
                <c:pt idx="29">
                  <c:v>833.33333333333383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7-42F3-A7A8-7A3681D47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'2021'!$S$9</c:f>
              <c:strCache>
                <c:ptCount val="1"/>
                <c:pt idx="0">
                  <c:v>Ziel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'2021'!$S$10:$S$21</c:f>
              <c:numCache>
                <c:formatCode>0</c:formatCode>
                <c:ptCount val="12"/>
                <c:pt idx="0">
                  <c:v>41.666666666666664</c:v>
                </c:pt>
                <c:pt idx="1">
                  <c:v>83.333333333333329</c:v>
                </c:pt>
                <c:pt idx="2">
                  <c:v>125</c:v>
                </c:pt>
                <c:pt idx="3">
                  <c:v>166.66666666666666</c:v>
                </c:pt>
                <c:pt idx="4">
                  <c:v>208.33333333333331</c:v>
                </c:pt>
                <c:pt idx="5">
                  <c:v>249.99999999999997</c:v>
                </c:pt>
                <c:pt idx="6">
                  <c:v>291.66666666666663</c:v>
                </c:pt>
                <c:pt idx="7">
                  <c:v>333.33333333333331</c:v>
                </c:pt>
                <c:pt idx="8">
                  <c:v>375</c:v>
                </c:pt>
                <c:pt idx="9">
                  <c:v>416.66666666666669</c:v>
                </c:pt>
                <c:pt idx="10">
                  <c:v>458.33333333333337</c:v>
                </c:pt>
                <c:pt idx="11">
                  <c:v>500.00000000000006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6-4342-B259-F549743976E2}"/>
            </c:ext>
          </c:extLst>
        </c:ser>
        <c:ser>
          <c:idx val="1"/>
          <c:order val="1"/>
          <c:tx>
            <c:strRef>
              <c:f>'2021'!$T$9</c:f>
              <c:strCache>
                <c:ptCount val="1"/>
                <c:pt idx="0">
                  <c:v>Stunden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'2021'!$T$10:$T$21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C6-4342-B259-F54974397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7178895"/>
        <c:axId val="326892079"/>
      </c:barChart>
      <c:catAx>
        <c:axId val="2671788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6892079"/>
        <c:crosses val="autoZero"/>
        <c:auto val="1"/>
        <c:lblAlgn val="ctr"/>
        <c:lblOffset val="100"/>
        <c:noMultiLvlLbl val="0"/>
      </c:catAx>
      <c:valAx>
        <c:axId val="32689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7178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September!$H$2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September!$I$3:$I$32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9-4A95-9C0F-7076FB316636}"/>
            </c:ext>
          </c:extLst>
        </c:ser>
        <c:ser>
          <c:idx val="1"/>
          <c:order val="1"/>
          <c:tx>
            <c:strRef>
              <c:f>September!$G$2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September!$G$3:$G$32</c:f>
              <c:numCache>
                <c:formatCode>0</c:formatCode>
                <c:ptCount val="30"/>
                <c:pt idx="0">
                  <c:v>83.333333333333329</c:v>
                </c:pt>
                <c:pt idx="1">
                  <c:v>166.66666666666666</c:v>
                </c:pt>
                <c:pt idx="2">
                  <c:v>250</c:v>
                </c:pt>
                <c:pt idx="3">
                  <c:v>333.33333333333331</c:v>
                </c:pt>
                <c:pt idx="4">
                  <c:v>416.66666666666663</c:v>
                </c:pt>
                <c:pt idx="5">
                  <c:v>499.99999999999994</c:v>
                </c:pt>
                <c:pt idx="6">
                  <c:v>583.33333333333326</c:v>
                </c:pt>
                <c:pt idx="7">
                  <c:v>666.66666666666663</c:v>
                </c:pt>
                <c:pt idx="8">
                  <c:v>750</c:v>
                </c:pt>
                <c:pt idx="9">
                  <c:v>833.33333333333337</c:v>
                </c:pt>
                <c:pt idx="10">
                  <c:v>916.66666666666674</c:v>
                </c:pt>
                <c:pt idx="11">
                  <c:v>1000.0000000000001</c:v>
                </c:pt>
                <c:pt idx="12">
                  <c:v>1083.3333333333335</c:v>
                </c:pt>
                <c:pt idx="13">
                  <c:v>1166.6666666666667</c:v>
                </c:pt>
                <c:pt idx="14">
                  <c:v>1250</c:v>
                </c:pt>
                <c:pt idx="15">
                  <c:v>1333.3333333333333</c:v>
                </c:pt>
                <c:pt idx="16">
                  <c:v>1416.6666666666665</c:v>
                </c:pt>
                <c:pt idx="17">
                  <c:v>1499.9999999999998</c:v>
                </c:pt>
                <c:pt idx="18">
                  <c:v>1583.333333333333</c:v>
                </c:pt>
                <c:pt idx="19">
                  <c:v>1666.6666666666663</c:v>
                </c:pt>
                <c:pt idx="20">
                  <c:v>1749.9999999999995</c:v>
                </c:pt>
                <c:pt idx="21">
                  <c:v>1833.3333333333328</c:v>
                </c:pt>
                <c:pt idx="22">
                  <c:v>1916.6666666666661</c:v>
                </c:pt>
                <c:pt idx="23">
                  <c:v>1999.9999999999993</c:v>
                </c:pt>
                <c:pt idx="24">
                  <c:v>2083.3333333333326</c:v>
                </c:pt>
                <c:pt idx="25">
                  <c:v>2166.6666666666661</c:v>
                </c:pt>
                <c:pt idx="26">
                  <c:v>2249.9999999999995</c:v>
                </c:pt>
                <c:pt idx="27">
                  <c:v>2333.333333333333</c:v>
                </c:pt>
                <c:pt idx="28">
                  <c:v>2416.6666666666665</c:v>
                </c:pt>
                <c:pt idx="29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9-4A95-9C0F-7076FB316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Oktober!$D$2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Oktober!$E$3:$E$33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A-42F0-8431-DBC521F1E962}"/>
            </c:ext>
          </c:extLst>
        </c:ser>
        <c:ser>
          <c:idx val="0"/>
          <c:order val="1"/>
          <c:tx>
            <c:strRef>
              <c:f>Oktober!$C$2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Oktober!$C$3:$C$33</c:f>
              <c:numCache>
                <c:formatCode>#,##0</c:formatCode>
                <c:ptCount val="31"/>
                <c:pt idx="0">
                  <c:v>26.881720430107528</c:v>
                </c:pt>
                <c:pt idx="1">
                  <c:v>53.763440860215056</c:v>
                </c:pt>
                <c:pt idx="2">
                  <c:v>80.645161290322591</c:v>
                </c:pt>
                <c:pt idx="3">
                  <c:v>107.52688172043011</c:v>
                </c:pt>
                <c:pt idx="4">
                  <c:v>134.40860215053763</c:v>
                </c:pt>
                <c:pt idx="5">
                  <c:v>161.29032258064515</c:v>
                </c:pt>
                <c:pt idx="6">
                  <c:v>188.17204301075267</c:v>
                </c:pt>
                <c:pt idx="7">
                  <c:v>215.05376344086019</c:v>
                </c:pt>
                <c:pt idx="8">
                  <c:v>241.93548387096772</c:v>
                </c:pt>
                <c:pt idx="9">
                  <c:v>268.81720430107526</c:v>
                </c:pt>
                <c:pt idx="10">
                  <c:v>295.69892473118279</c:v>
                </c:pt>
                <c:pt idx="11">
                  <c:v>322.58064516129031</c:v>
                </c:pt>
                <c:pt idx="12">
                  <c:v>349.46236559139783</c:v>
                </c:pt>
                <c:pt idx="13">
                  <c:v>376.34408602150535</c:v>
                </c:pt>
                <c:pt idx="14">
                  <c:v>403.22580645161287</c:v>
                </c:pt>
                <c:pt idx="15">
                  <c:v>430.10752688172039</c:v>
                </c:pt>
                <c:pt idx="16">
                  <c:v>456.98924731182791</c:v>
                </c:pt>
                <c:pt idx="17">
                  <c:v>483.87096774193543</c:v>
                </c:pt>
                <c:pt idx="18">
                  <c:v>510.75268817204295</c:v>
                </c:pt>
                <c:pt idx="19">
                  <c:v>537.63440860215053</c:v>
                </c:pt>
                <c:pt idx="20">
                  <c:v>564.51612903225805</c:v>
                </c:pt>
                <c:pt idx="21">
                  <c:v>591.39784946236557</c:v>
                </c:pt>
                <c:pt idx="22">
                  <c:v>618.27956989247309</c:v>
                </c:pt>
                <c:pt idx="23">
                  <c:v>645.16129032258061</c:v>
                </c:pt>
                <c:pt idx="24">
                  <c:v>672.04301075268813</c:v>
                </c:pt>
                <c:pt idx="25">
                  <c:v>698.92473118279565</c:v>
                </c:pt>
                <c:pt idx="26">
                  <c:v>725.80645161290317</c:v>
                </c:pt>
                <c:pt idx="27">
                  <c:v>752.6881720430107</c:v>
                </c:pt>
                <c:pt idx="28">
                  <c:v>779.56989247311822</c:v>
                </c:pt>
                <c:pt idx="29">
                  <c:v>806.45161290322574</c:v>
                </c:pt>
                <c:pt idx="30">
                  <c:v>833.33333333333326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A-42F0-8431-DBC521F1E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Oktober!$H$2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Oktober!$I$3:$I$33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A-471C-AEC6-3BA26734CA9A}"/>
            </c:ext>
          </c:extLst>
        </c:ser>
        <c:ser>
          <c:idx val="1"/>
          <c:order val="1"/>
          <c:tx>
            <c:strRef>
              <c:f>Oktober!$G$2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Oktober!$G$3:$G$33</c:f>
              <c:numCache>
                <c:formatCode>0</c:formatCode>
                <c:ptCount val="31"/>
                <c:pt idx="0">
                  <c:v>80.645161290322577</c:v>
                </c:pt>
                <c:pt idx="1">
                  <c:v>161.29032258064515</c:v>
                </c:pt>
                <c:pt idx="2">
                  <c:v>241.93548387096774</c:v>
                </c:pt>
                <c:pt idx="3">
                  <c:v>322.58064516129031</c:v>
                </c:pt>
                <c:pt idx="4">
                  <c:v>403.22580645161287</c:v>
                </c:pt>
                <c:pt idx="5">
                  <c:v>483.87096774193543</c:v>
                </c:pt>
                <c:pt idx="6">
                  <c:v>564.51612903225805</c:v>
                </c:pt>
                <c:pt idx="7">
                  <c:v>645.16129032258061</c:v>
                </c:pt>
                <c:pt idx="8">
                  <c:v>725.80645161290317</c:v>
                </c:pt>
                <c:pt idx="9">
                  <c:v>806.45161290322574</c:v>
                </c:pt>
                <c:pt idx="10">
                  <c:v>887.0967741935483</c:v>
                </c:pt>
                <c:pt idx="11">
                  <c:v>967.74193548387086</c:v>
                </c:pt>
                <c:pt idx="12">
                  <c:v>1048.3870967741934</c:v>
                </c:pt>
                <c:pt idx="13">
                  <c:v>1129.0322580645161</c:v>
                </c:pt>
                <c:pt idx="14">
                  <c:v>1209.6774193548388</c:v>
                </c:pt>
                <c:pt idx="15">
                  <c:v>1290.3225806451615</c:v>
                </c:pt>
                <c:pt idx="16">
                  <c:v>1370.9677419354841</c:v>
                </c:pt>
                <c:pt idx="17">
                  <c:v>1451.6129032258068</c:v>
                </c:pt>
                <c:pt idx="18">
                  <c:v>1532.2580645161295</c:v>
                </c:pt>
                <c:pt idx="19">
                  <c:v>1612.9032258064522</c:v>
                </c:pt>
                <c:pt idx="20">
                  <c:v>1693.5483870967748</c:v>
                </c:pt>
                <c:pt idx="21">
                  <c:v>1774.1935483870975</c:v>
                </c:pt>
                <c:pt idx="22">
                  <c:v>1854.8387096774202</c:v>
                </c:pt>
                <c:pt idx="23">
                  <c:v>1935.4838709677429</c:v>
                </c:pt>
                <c:pt idx="24">
                  <c:v>2016.1290322580655</c:v>
                </c:pt>
                <c:pt idx="25">
                  <c:v>2096.7741935483882</c:v>
                </c:pt>
                <c:pt idx="26">
                  <c:v>2177.4193548387107</c:v>
                </c:pt>
                <c:pt idx="27">
                  <c:v>2258.0645161290331</c:v>
                </c:pt>
                <c:pt idx="28">
                  <c:v>2338.7096774193556</c:v>
                </c:pt>
                <c:pt idx="29">
                  <c:v>2419.354838709678</c:v>
                </c:pt>
                <c:pt idx="30">
                  <c:v>2500.0000000000005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A-471C-AEC6-3BA26734C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November!$D$2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November!$E$3:$E$32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1-4FAF-AEB8-5BB756031DD6}"/>
            </c:ext>
          </c:extLst>
        </c:ser>
        <c:ser>
          <c:idx val="0"/>
          <c:order val="1"/>
          <c:tx>
            <c:strRef>
              <c:f>November!$C$2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November!$C$3:$C$32</c:f>
              <c:numCache>
                <c:formatCode>#,##0</c:formatCode>
                <c:ptCount val="30"/>
                <c:pt idx="0">
                  <c:v>27.777777777777779</c:v>
                </c:pt>
                <c:pt idx="1">
                  <c:v>55.555555555555557</c:v>
                </c:pt>
                <c:pt idx="2">
                  <c:v>83.333333333333343</c:v>
                </c:pt>
                <c:pt idx="3">
                  <c:v>111.11111111111111</c:v>
                </c:pt>
                <c:pt idx="4">
                  <c:v>138.88888888888889</c:v>
                </c:pt>
                <c:pt idx="5">
                  <c:v>166.66666666666666</c:v>
                </c:pt>
                <c:pt idx="6">
                  <c:v>194.44444444444443</c:v>
                </c:pt>
                <c:pt idx="7">
                  <c:v>222.2222222222222</c:v>
                </c:pt>
                <c:pt idx="8">
                  <c:v>249.99999999999997</c:v>
                </c:pt>
                <c:pt idx="9">
                  <c:v>277.77777777777777</c:v>
                </c:pt>
                <c:pt idx="10">
                  <c:v>305.55555555555554</c:v>
                </c:pt>
                <c:pt idx="11">
                  <c:v>333.33333333333331</c:v>
                </c:pt>
                <c:pt idx="12">
                  <c:v>361.11111111111109</c:v>
                </c:pt>
                <c:pt idx="13">
                  <c:v>388.88888888888886</c:v>
                </c:pt>
                <c:pt idx="14">
                  <c:v>416.66666666666663</c:v>
                </c:pt>
                <c:pt idx="15">
                  <c:v>444.4444444444444</c:v>
                </c:pt>
                <c:pt idx="16">
                  <c:v>472.22222222222217</c:v>
                </c:pt>
                <c:pt idx="17">
                  <c:v>499.99999999999994</c:v>
                </c:pt>
                <c:pt idx="18">
                  <c:v>527.77777777777771</c:v>
                </c:pt>
                <c:pt idx="19">
                  <c:v>555.55555555555554</c:v>
                </c:pt>
                <c:pt idx="20">
                  <c:v>583.33333333333337</c:v>
                </c:pt>
                <c:pt idx="21">
                  <c:v>611.1111111111112</c:v>
                </c:pt>
                <c:pt idx="22">
                  <c:v>638.88888888888903</c:v>
                </c:pt>
                <c:pt idx="23">
                  <c:v>666.66666666666686</c:v>
                </c:pt>
                <c:pt idx="24">
                  <c:v>694.44444444444468</c:v>
                </c:pt>
                <c:pt idx="25">
                  <c:v>722.22222222222251</c:v>
                </c:pt>
                <c:pt idx="26">
                  <c:v>750.00000000000034</c:v>
                </c:pt>
                <c:pt idx="27">
                  <c:v>777.77777777777817</c:v>
                </c:pt>
                <c:pt idx="28">
                  <c:v>805.555555555556</c:v>
                </c:pt>
                <c:pt idx="29">
                  <c:v>833.33333333333383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1-4FAF-AEB8-5BB756031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November!$H$2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November!$I$3:$I$32</c:f>
              <c:numCache>
                <c:formatCode>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7-4050-A80C-92266515168F}"/>
            </c:ext>
          </c:extLst>
        </c:ser>
        <c:ser>
          <c:idx val="1"/>
          <c:order val="1"/>
          <c:tx>
            <c:strRef>
              <c:f>November!$G$2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November!$G$3:$G$32</c:f>
              <c:numCache>
                <c:formatCode>0</c:formatCode>
                <c:ptCount val="30"/>
                <c:pt idx="0">
                  <c:v>83.333333333333329</c:v>
                </c:pt>
                <c:pt idx="1">
                  <c:v>166.66666666666666</c:v>
                </c:pt>
                <c:pt idx="2">
                  <c:v>250</c:v>
                </c:pt>
                <c:pt idx="3">
                  <c:v>333.33333333333331</c:v>
                </c:pt>
                <c:pt idx="4">
                  <c:v>416.66666666666663</c:v>
                </c:pt>
                <c:pt idx="5">
                  <c:v>499.99999999999994</c:v>
                </c:pt>
                <c:pt idx="6">
                  <c:v>583.33333333333326</c:v>
                </c:pt>
                <c:pt idx="7">
                  <c:v>666.66666666666663</c:v>
                </c:pt>
                <c:pt idx="8">
                  <c:v>750</c:v>
                </c:pt>
                <c:pt idx="9">
                  <c:v>833.33333333333337</c:v>
                </c:pt>
                <c:pt idx="10">
                  <c:v>916.66666666666674</c:v>
                </c:pt>
                <c:pt idx="11">
                  <c:v>1000.0000000000001</c:v>
                </c:pt>
                <c:pt idx="12">
                  <c:v>1083.3333333333335</c:v>
                </c:pt>
                <c:pt idx="13">
                  <c:v>1166.6666666666667</c:v>
                </c:pt>
                <c:pt idx="14">
                  <c:v>1250</c:v>
                </c:pt>
                <c:pt idx="15">
                  <c:v>1333.3333333333333</c:v>
                </c:pt>
                <c:pt idx="16">
                  <c:v>1416.6666666666665</c:v>
                </c:pt>
                <c:pt idx="17">
                  <c:v>1499.9999999999998</c:v>
                </c:pt>
                <c:pt idx="18">
                  <c:v>1583.333333333333</c:v>
                </c:pt>
                <c:pt idx="19">
                  <c:v>1666.6666666666663</c:v>
                </c:pt>
                <c:pt idx="20">
                  <c:v>1749.9999999999995</c:v>
                </c:pt>
                <c:pt idx="21">
                  <c:v>1833.3333333333328</c:v>
                </c:pt>
                <c:pt idx="22">
                  <c:v>1916.6666666666661</c:v>
                </c:pt>
                <c:pt idx="23">
                  <c:v>1999.9999999999993</c:v>
                </c:pt>
                <c:pt idx="24">
                  <c:v>2083.3333333333326</c:v>
                </c:pt>
                <c:pt idx="25">
                  <c:v>2166.6666666666661</c:v>
                </c:pt>
                <c:pt idx="26">
                  <c:v>2249.9999999999995</c:v>
                </c:pt>
                <c:pt idx="27">
                  <c:v>2333.333333333333</c:v>
                </c:pt>
                <c:pt idx="28">
                  <c:v>2416.6666666666665</c:v>
                </c:pt>
                <c:pt idx="29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7-4050-A80C-922665151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Dezember!$D$2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Dezember!$E$3:$E$33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A-40B9-9815-8B04156AE3DE}"/>
            </c:ext>
          </c:extLst>
        </c:ser>
        <c:ser>
          <c:idx val="0"/>
          <c:order val="1"/>
          <c:tx>
            <c:strRef>
              <c:f>Dezember!$C$2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Dezember!$C$3:$C$33</c:f>
              <c:numCache>
                <c:formatCode>#,##0</c:formatCode>
                <c:ptCount val="31"/>
                <c:pt idx="0">
                  <c:v>26.881720430107528</c:v>
                </c:pt>
                <c:pt idx="1">
                  <c:v>53.763440860215056</c:v>
                </c:pt>
                <c:pt idx="2">
                  <c:v>80.645161290322591</c:v>
                </c:pt>
                <c:pt idx="3">
                  <c:v>107.52688172043011</c:v>
                </c:pt>
                <c:pt idx="4">
                  <c:v>134.40860215053763</c:v>
                </c:pt>
                <c:pt idx="5">
                  <c:v>161.29032258064515</c:v>
                </c:pt>
                <c:pt idx="6">
                  <c:v>188.17204301075267</c:v>
                </c:pt>
                <c:pt idx="7">
                  <c:v>215.05376344086019</c:v>
                </c:pt>
                <c:pt idx="8">
                  <c:v>241.93548387096772</c:v>
                </c:pt>
                <c:pt idx="9">
                  <c:v>268.81720430107526</c:v>
                </c:pt>
                <c:pt idx="10">
                  <c:v>295.69892473118279</c:v>
                </c:pt>
                <c:pt idx="11">
                  <c:v>322.58064516129031</c:v>
                </c:pt>
                <c:pt idx="12">
                  <c:v>349.46236559139783</c:v>
                </c:pt>
                <c:pt idx="13">
                  <c:v>376.34408602150535</c:v>
                </c:pt>
                <c:pt idx="14">
                  <c:v>403.22580645161287</c:v>
                </c:pt>
                <c:pt idx="15">
                  <c:v>430.10752688172039</c:v>
                </c:pt>
                <c:pt idx="16">
                  <c:v>456.98924731182791</c:v>
                </c:pt>
                <c:pt idx="17">
                  <c:v>483.87096774193543</c:v>
                </c:pt>
                <c:pt idx="18">
                  <c:v>510.75268817204295</c:v>
                </c:pt>
                <c:pt idx="19">
                  <c:v>537.63440860215053</c:v>
                </c:pt>
                <c:pt idx="20">
                  <c:v>564.51612903225805</c:v>
                </c:pt>
                <c:pt idx="21">
                  <c:v>591.39784946236557</c:v>
                </c:pt>
                <c:pt idx="22">
                  <c:v>618.27956989247309</c:v>
                </c:pt>
                <c:pt idx="23">
                  <c:v>645.16129032258061</c:v>
                </c:pt>
                <c:pt idx="24">
                  <c:v>672.04301075268813</c:v>
                </c:pt>
                <c:pt idx="25">
                  <c:v>698.92473118279565</c:v>
                </c:pt>
                <c:pt idx="26">
                  <c:v>725.80645161290317</c:v>
                </c:pt>
                <c:pt idx="27">
                  <c:v>752.6881720430107</c:v>
                </c:pt>
                <c:pt idx="28">
                  <c:v>779.56989247311822</c:v>
                </c:pt>
                <c:pt idx="29">
                  <c:v>806.45161290322574</c:v>
                </c:pt>
                <c:pt idx="30">
                  <c:v>833.33333333333326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A-40B9-9815-8B04156AE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Dezember!$H$2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Dezember!$I$3:$I$33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2-44E1-A4F8-E48079B022D0}"/>
            </c:ext>
          </c:extLst>
        </c:ser>
        <c:ser>
          <c:idx val="1"/>
          <c:order val="1"/>
          <c:tx>
            <c:strRef>
              <c:f>Dezember!$G$2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Dezember!$G$3:$G$33</c:f>
              <c:numCache>
                <c:formatCode>0</c:formatCode>
                <c:ptCount val="31"/>
                <c:pt idx="0">
                  <c:v>80.645161290322577</c:v>
                </c:pt>
                <c:pt idx="1">
                  <c:v>161.29032258064515</c:v>
                </c:pt>
                <c:pt idx="2">
                  <c:v>241.93548387096774</c:v>
                </c:pt>
                <c:pt idx="3">
                  <c:v>322.58064516129031</c:v>
                </c:pt>
                <c:pt idx="4">
                  <c:v>403.22580645161287</c:v>
                </c:pt>
                <c:pt idx="5">
                  <c:v>483.87096774193543</c:v>
                </c:pt>
                <c:pt idx="6">
                  <c:v>564.51612903225805</c:v>
                </c:pt>
                <c:pt idx="7">
                  <c:v>645.16129032258061</c:v>
                </c:pt>
                <c:pt idx="8">
                  <c:v>725.80645161290317</c:v>
                </c:pt>
                <c:pt idx="9">
                  <c:v>806.45161290322574</c:v>
                </c:pt>
                <c:pt idx="10">
                  <c:v>887.0967741935483</c:v>
                </c:pt>
                <c:pt idx="11">
                  <c:v>967.74193548387086</c:v>
                </c:pt>
                <c:pt idx="12">
                  <c:v>1048.3870967741934</c:v>
                </c:pt>
                <c:pt idx="13">
                  <c:v>1129.0322580645161</c:v>
                </c:pt>
                <c:pt idx="14">
                  <c:v>1209.6774193548388</c:v>
                </c:pt>
                <c:pt idx="15">
                  <c:v>1290.3225806451615</c:v>
                </c:pt>
                <c:pt idx="16">
                  <c:v>1370.9677419354841</c:v>
                </c:pt>
                <c:pt idx="17">
                  <c:v>1451.6129032258068</c:v>
                </c:pt>
                <c:pt idx="18">
                  <c:v>1532.2580645161295</c:v>
                </c:pt>
                <c:pt idx="19">
                  <c:v>1612.9032258064522</c:v>
                </c:pt>
                <c:pt idx="20">
                  <c:v>1693.5483870967748</c:v>
                </c:pt>
                <c:pt idx="21">
                  <c:v>1774.1935483870975</c:v>
                </c:pt>
                <c:pt idx="22">
                  <c:v>1854.8387096774202</c:v>
                </c:pt>
                <c:pt idx="23">
                  <c:v>1935.4838709677429</c:v>
                </c:pt>
                <c:pt idx="24">
                  <c:v>2016.1290322580655</c:v>
                </c:pt>
                <c:pt idx="25">
                  <c:v>2096.7741935483882</c:v>
                </c:pt>
                <c:pt idx="26">
                  <c:v>2177.4193548387107</c:v>
                </c:pt>
                <c:pt idx="27">
                  <c:v>2258.0645161290331</c:v>
                </c:pt>
                <c:pt idx="28">
                  <c:v>2338.7096774193556</c:v>
                </c:pt>
                <c:pt idx="29">
                  <c:v>2419.354838709678</c:v>
                </c:pt>
                <c:pt idx="30">
                  <c:v>2500.0000000000005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2-44E1-A4F8-E48079B02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Januar!$D$2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Januar!$E$3:$E$33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48-4C60-BFC7-866044BF7737}"/>
            </c:ext>
          </c:extLst>
        </c:ser>
        <c:ser>
          <c:idx val="0"/>
          <c:order val="1"/>
          <c:tx>
            <c:strRef>
              <c:f>Januar!$C$2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Januar!$C$3:$C$33</c:f>
              <c:numCache>
                <c:formatCode>#,##0</c:formatCode>
                <c:ptCount val="31"/>
                <c:pt idx="0">
                  <c:v>26.881720430107528</c:v>
                </c:pt>
                <c:pt idx="1">
                  <c:v>53.763440860215056</c:v>
                </c:pt>
                <c:pt idx="2">
                  <c:v>80.645161290322591</c:v>
                </c:pt>
                <c:pt idx="3">
                  <c:v>107.52688172043011</c:v>
                </c:pt>
                <c:pt idx="4">
                  <c:v>134.40860215053763</c:v>
                </c:pt>
                <c:pt idx="5">
                  <c:v>161.29032258064515</c:v>
                </c:pt>
                <c:pt idx="6">
                  <c:v>188.17204301075267</c:v>
                </c:pt>
                <c:pt idx="7">
                  <c:v>215.05376344086019</c:v>
                </c:pt>
                <c:pt idx="8">
                  <c:v>241.93548387096772</c:v>
                </c:pt>
                <c:pt idx="9">
                  <c:v>268.81720430107526</c:v>
                </c:pt>
                <c:pt idx="10">
                  <c:v>295.69892473118279</c:v>
                </c:pt>
                <c:pt idx="11">
                  <c:v>322.58064516129031</c:v>
                </c:pt>
                <c:pt idx="12">
                  <c:v>349.46236559139783</c:v>
                </c:pt>
                <c:pt idx="13">
                  <c:v>376.34408602150535</c:v>
                </c:pt>
                <c:pt idx="14">
                  <c:v>403.22580645161287</c:v>
                </c:pt>
                <c:pt idx="15">
                  <c:v>430.10752688172039</c:v>
                </c:pt>
                <c:pt idx="16">
                  <c:v>456.98924731182791</c:v>
                </c:pt>
                <c:pt idx="17">
                  <c:v>483.87096774193543</c:v>
                </c:pt>
                <c:pt idx="18">
                  <c:v>510.75268817204295</c:v>
                </c:pt>
                <c:pt idx="19">
                  <c:v>537.63440860215053</c:v>
                </c:pt>
                <c:pt idx="20">
                  <c:v>564.51612903225805</c:v>
                </c:pt>
                <c:pt idx="21">
                  <c:v>591.39784946236557</c:v>
                </c:pt>
                <c:pt idx="22">
                  <c:v>618.27956989247309</c:v>
                </c:pt>
                <c:pt idx="23">
                  <c:v>645.16129032258061</c:v>
                </c:pt>
                <c:pt idx="24">
                  <c:v>672.04301075268813</c:v>
                </c:pt>
                <c:pt idx="25">
                  <c:v>698.92473118279565</c:v>
                </c:pt>
                <c:pt idx="26">
                  <c:v>725.80645161290317</c:v>
                </c:pt>
                <c:pt idx="27">
                  <c:v>752.6881720430107</c:v>
                </c:pt>
                <c:pt idx="28">
                  <c:v>779.56989247311822</c:v>
                </c:pt>
                <c:pt idx="29">
                  <c:v>806.45161290322574</c:v>
                </c:pt>
                <c:pt idx="30">
                  <c:v>833.33333333333326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48-4C60-BFC7-866044BF7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Januar!$H$2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Januar!$I$3:$I$33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7-44D1-B7FB-AD807B59E166}"/>
            </c:ext>
          </c:extLst>
        </c:ser>
        <c:ser>
          <c:idx val="1"/>
          <c:order val="1"/>
          <c:tx>
            <c:strRef>
              <c:f>Januar!$G$2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Januar!$G$3:$G$33</c:f>
              <c:numCache>
                <c:formatCode>0</c:formatCode>
                <c:ptCount val="31"/>
                <c:pt idx="0">
                  <c:v>80.645161290322577</c:v>
                </c:pt>
                <c:pt idx="1">
                  <c:v>161.29032258064515</c:v>
                </c:pt>
                <c:pt idx="2">
                  <c:v>241.93548387096774</c:v>
                </c:pt>
                <c:pt idx="3">
                  <c:v>322.58064516129031</c:v>
                </c:pt>
                <c:pt idx="4">
                  <c:v>403.22580645161287</c:v>
                </c:pt>
                <c:pt idx="5">
                  <c:v>483.87096774193543</c:v>
                </c:pt>
                <c:pt idx="6">
                  <c:v>564.51612903225805</c:v>
                </c:pt>
                <c:pt idx="7">
                  <c:v>645.16129032258061</c:v>
                </c:pt>
                <c:pt idx="8">
                  <c:v>725.80645161290317</c:v>
                </c:pt>
                <c:pt idx="9">
                  <c:v>806.45161290322574</c:v>
                </c:pt>
                <c:pt idx="10">
                  <c:v>887.0967741935483</c:v>
                </c:pt>
                <c:pt idx="11">
                  <c:v>967.74193548387086</c:v>
                </c:pt>
                <c:pt idx="12">
                  <c:v>1048.3870967741934</c:v>
                </c:pt>
                <c:pt idx="13">
                  <c:v>1129.0322580645161</c:v>
                </c:pt>
                <c:pt idx="14">
                  <c:v>1209.6774193548388</c:v>
                </c:pt>
                <c:pt idx="15">
                  <c:v>1290.3225806451615</c:v>
                </c:pt>
                <c:pt idx="16">
                  <c:v>1370.9677419354841</c:v>
                </c:pt>
                <c:pt idx="17">
                  <c:v>1451.6129032258068</c:v>
                </c:pt>
                <c:pt idx="18">
                  <c:v>1532.2580645161295</c:v>
                </c:pt>
                <c:pt idx="19">
                  <c:v>1612.9032258064522</c:v>
                </c:pt>
                <c:pt idx="20">
                  <c:v>1693.5483870967748</c:v>
                </c:pt>
                <c:pt idx="21">
                  <c:v>1774.1935483870975</c:v>
                </c:pt>
                <c:pt idx="22">
                  <c:v>1854.8387096774202</c:v>
                </c:pt>
                <c:pt idx="23">
                  <c:v>1935.4838709677429</c:v>
                </c:pt>
                <c:pt idx="24">
                  <c:v>2016.1290322580655</c:v>
                </c:pt>
                <c:pt idx="25">
                  <c:v>2096.7741935483882</c:v>
                </c:pt>
                <c:pt idx="26">
                  <c:v>2177.4193548387107</c:v>
                </c:pt>
                <c:pt idx="27">
                  <c:v>2258.0645161290331</c:v>
                </c:pt>
                <c:pt idx="28">
                  <c:v>2338.7096774193556</c:v>
                </c:pt>
                <c:pt idx="29">
                  <c:v>2419.354838709678</c:v>
                </c:pt>
                <c:pt idx="30">
                  <c:v>2500.0000000000005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C7-44D1-B7FB-AD807B59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Februar!$D$2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Februar!$E$3:$E$30</c:f>
              <c:numCache>
                <c:formatCode>#,##0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9-427E-BC00-AB6B7E61DD4D}"/>
            </c:ext>
          </c:extLst>
        </c:ser>
        <c:ser>
          <c:idx val="0"/>
          <c:order val="1"/>
          <c:tx>
            <c:strRef>
              <c:f>Februar!$C$2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Februar!$C$3:$C$30</c:f>
              <c:numCache>
                <c:formatCode>#,##0</c:formatCode>
                <c:ptCount val="28"/>
                <c:pt idx="0">
                  <c:v>29.761904761904763</c:v>
                </c:pt>
                <c:pt idx="1">
                  <c:v>59.523809523809526</c:v>
                </c:pt>
                <c:pt idx="2">
                  <c:v>89.285714285714292</c:v>
                </c:pt>
                <c:pt idx="3">
                  <c:v>119.04761904761905</c:v>
                </c:pt>
                <c:pt idx="4">
                  <c:v>148.80952380952382</c:v>
                </c:pt>
                <c:pt idx="5">
                  <c:v>178.57142857142858</c:v>
                </c:pt>
                <c:pt idx="6">
                  <c:v>208.33333333333334</c:v>
                </c:pt>
                <c:pt idx="7">
                  <c:v>238.0952380952381</c:v>
                </c:pt>
                <c:pt idx="8">
                  <c:v>267.85714285714289</c:v>
                </c:pt>
                <c:pt idx="9">
                  <c:v>297.61904761904765</c:v>
                </c:pt>
                <c:pt idx="10">
                  <c:v>327.38095238095241</c:v>
                </c:pt>
                <c:pt idx="11">
                  <c:v>357.14285714285717</c:v>
                </c:pt>
                <c:pt idx="12">
                  <c:v>386.90476190476193</c:v>
                </c:pt>
                <c:pt idx="13">
                  <c:v>416.66666666666669</c:v>
                </c:pt>
                <c:pt idx="14">
                  <c:v>446.42857142857144</c:v>
                </c:pt>
                <c:pt idx="15">
                  <c:v>476.1904761904762</c:v>
                </c:pt>
                <c:pt idx="16">
                  <c:v>505.95238095238096</c:v>
                </c:pt>
                <c:pt idx="17">
                  <c:v>535.71428571428578</c:v>
                </c:pt>
                <c:pt idx="18">
                  <c:v>565.4761904761906</c:v>
                </c:pt>
                <c:pt idx="19">
                  <c:v>595.23809523809541</c:v>
                </c:pt>
                <c:pt idx="20">
                  <c:v>625.00000000000023</c:v>
                </c:pt>
                <c:pt idx="21">
                  <c:v>654.76190476190504</c:v>
                </c:pt>
                <c:pt idx="22">
                  <c:v>684.52380952380986</c:v>
                </c:pt>
                <c:pt idx="23">
                  <c:v>714.28571428571468</c:v>
                </c:pt>
                <c:pt idx="24">
                  <c:v>744.04761904761949</c:v>
                </c:pt>
                <c:pt idx="25">
                  <c:v>773.80952380952431</c:v>
                </c:pt>
                <c:pt idx="26">
                  <c:v>803.57142857142912</c:v>
                </c:pt>
                <c:pt idx="27">
                  <c:v>833.33333333333394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9-427E-BC00-AB6B7E61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Februar!$H$2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Februar!$I$3:$I$30</c:f>
              <c:numCache>
                <c:formatCode>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1-4A83-9D1E-2209CC7F9819}"/>
            </c:ext>
          </c:extLst>
        </c:ser>
        <c:ser>
          <c:idx val="1"/>
          <c:order val="1"/>
          <c:tx>
            <c:strRef>
              <c:f>Februar!$G$2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Februar!$G$3:$G$30</c:f>
              <c:numCache>
                <c:formatCode>0</c:formatCode>
                <c:ptCount val="28"/>
                <c:pt idx="0">
                  <c:v>89.285714285714278</c:v>
                </c:pt>
                <c:pt idx="1">
                  <c:v>130.95238095238093</c:v>
                </c:pt>
                <c:pt idx="2">
                  <c:v>172.61904761904759</c:v>
                </c:pt>
                <c:pt idx="3">
                  <c:v>214.28571428571425</c:v>
                </c:pt>
                <c:pt idx="4">
                  <c:v>255.95238095238091</c:v>
                </c:pt>
                <c:pt idx="5">
                  <c:v>297.61904761904759</c:v>
                </c:pt>
                <c:pt idx="6">
                  <c:v>339.28571428571428</c:v>
                </c:pt>
                <c:pt idx="7">
                  <c:v>380.95238095238096</c:v>
                </c:pt>
                <c:pt idx="8">
                  <c:v>422.61904761904765</c:v>
                </c:pt>
                <c:pt idx="9">
                  <c:v>464.28571428571433</c:v>
                </c:pt>
                <c:pt idx="10">
                  <c:v>505.95238095238102</c:v>
                </c:pt>
                <c:pt idx="11">
                  <c:v>547.61904761904771</c:v>
                </c:pt>
                <c:pt idx="12">
                  <c:v>589.28571428571433</c:v>
                </c:pt>
                <c:pt idx="13">
                  <c:v>630.95238095238096</c:v>
                </c:pt>
                <c:pt idx="14">
                  <c:v>672.61904761904759</c:v>
                </c:pt>
                <c:pt idx="15">
                  <c:v>714.28571428571422</c:v>
                </c:pt>
                <c:pt idx="16">
                  <c:v>755.95238095238085</c:v>
                </c:pt>
                <c:pt idx="17">
                  <c:v>797.61904761904748</c:v>
                </c:pt>
                <c:pt idx="18">
                  <c:v>839.28571428571411</c:v>
                </c:pt>
                <c:pt idx="19">
                  <c:v>880.95238095238074</c:v>
                </c:pt>
                <c:pt idx="20">
                  <c:v>922.61904761904736</c:v>
                </c:pt>
                <c:pt idx="21">
                  <c:v>964.28571428571399</c:v>
                </c:pt>
                <c:pt idx="22">
                  <c:v>1005.9523809523806</c:v>
                </c:pt>
                <c:pt idx="23">
                  <c:v>1047.6190476190473</c:v>
                </c:pt>
                <c:pt idx="24">
                  <c:v>1089.285714285714</c:v>
                </c:pt>
                <c:pt idx="25">
                  <c:v>1130.9523809523807</c:v>
                </c:pt>
                <c:pt idx="26">
                  <c:v>1172.6190476190475</c:v>
                </c:pt>
                <c:pt idx="27">
                  <c:v>1214.2857142857142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1-4A83-9D1E-2209CC7F9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März!$E$2</c:f>
              <c:strCache>
                <c:ptCount val="1"/>
                <c:pt idx="0">
                  <c:v>Monat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März!$E$3:$E$33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D-4B90-AD32-4015356EE50D}"/>
            </c:ext>
          </c:extLst>
        </c:ser>
        <c:ser>
          <c:idx val="0"/>
          <c:order val="1"/>
          <c:tx>
            <c:strRef>
              <c:f>März!$C$2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März!$C$3:$C$33</c:f>
              <c:numCache>
                <c:formatCode>#,##0</c:formatCode>
                <c:ptCount val="31"/>
                <c:pt idx="0">
                  <c:v>26.881720430107528</c:v>
                </c:pt>
                <c:pt idx="1">
                  <c:v>53.763440860215056</c:v>
                </c:pt>
                <c:pt idx="2">
                  <c:v>80.645161290322591</c:v>
                </c:pt>
                <c:pt idx="3">
                  <c:v>107.52688172043011</c:v>
                </c:pt>
                <c:pt idx="4">
                  <c:v>134.40860215053763</c:v>
                </c:pt>
                <c:pt idx="5">
                  <c:v>161.29032258064515</c:v>
                </c:pt>
                <c:pt idx="6">
                  <c:v>188.17204301075267</c:v>
                </c:pt>
                <c:pt idx="7">
                  <c:v>215.05376344086019</c:v>
                </c:pt>
                <c:pt idx="8">
                  <c:v>241.93548387096772</c:v>
                </c:pt>
                <c:pt idx="9">
                  <c:v>268.81720430107526</c:v>
                </c:pt>
                <c:pt idx="10">
                  <c:v>295.69892473118279</c:v>
                </c:pt>
                <c:pt idx="11">
                  <c:v>322.58064516129031</c:v>
                </c:pt>
                <c:pt idx="12">
                  <c:v>349.46236559139783</c:v>
                </c:pt>
                <c:pt idx="13">
                  <c:v>376.34408602150535</c:v>
                </c:pt>
                <c:pt idx="14">
                  <c:v>403.22580645161287</c:v>
                </c:pt>
                <c:pt idx="15">
                  <c:v>430.10752688172039</c:v>
                </c:pt>
                <c:pt idx="16">
                  <c:v>456.98924731182791</c:v>
                </c:pt>
                <c:pt idx="17">
                  <c:v>483.87096774193543</c:v>
                </c:pt>
                <c:pt idx="18">
                  <c:v>510.75268817204295</c:v>
                </c:pt>
                <c:pt idx="19">
                  <c:v>537.63440860215053</c:v>
                </c:pt>
                <c:pt idx="20">
                  <c:v>564.51612903225805</c:v>
                </c:pt>
                <c:pt idx="21">
                  <c:v>591.39784946236557</c:v>
                </c:pt>
                <c:pt idx="22">
                  <c:v>618.27956989247309</c:v>
                </c:pt>
                <c:pt idx="23">
                  <c:v>645.16129032258061</c:v>
                </c:pt>
                <c:pt idx="24">
                  <c:v>672.04301075268813</c:v>
                </c:pt>
                <c:pt idx="25">
                  <c:v>698.92473118279565</c:v>
                </c:pt>
                <c:pt idx="26">
                  <c:v>725.80645161290317</c:v>
                </c:pt>
                <c:pt idx="27">
                  <c:v>752.6881720430107</c:v>
                </c:pt>
                <c:pt idx="28">
                  <c:v>779.56989247311822</c:v>
                </c:pt>
                <c:pt idx="29">
                  <c:v>806.45161290322574</c:v>
                </c:pt>
                <c:pt idx="30">
                  <c:v>833.33333333333326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FD-4B90-AD32-4015356EE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März!$H$2</c:f>
              <c:strCache>
                <c:ptCount val="1"/>
                <c:pt idx="0">
                  <c:v>Minuten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März!$I$3:$I$33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5-4277-B450-C863727BD0A7}"/>
            </c:ext>
          </c:extLst>
        </c:ser>
        <c:ser>
          <c:idx val="1"/>
          <c:order val="1"/>
          <c:tx>
            <c:strRef>
              <c:f>März!$G$2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März!$G$3:$G$33</c:f>
              <c:numCache>
                <c:formatCode>0</c:formatCode>
                <c:ptCount val="31"/>
                <c:pt idx="0">
                  <c:v>80.645161290322577</c:v>
                </c:pt>
                <c:pt idx="1">
                  <c:v>161.29032258064515</c:v>
                </c:pt>
                <c:pt idx="2">
                  <c:v>241.93548387096774</c:v>
                </c:pt>
                <c:pt idx="3">
                  <c:v>322.58064516129031</c:v>
                </c:pt>
                <c:pt idx="4">
                  <c:v>403.22580645161287</c:v>
                </c:pt>
                <c:pt idx="5">
                  <c:v>483.87096774193543</c:v>
                </c:pt>
                <c:pt idx="6">
                  <c:v>564.51612903225805</c:v>
                </c:pt>
                <c:pt idx="7">
                  <c:v>645.16129032258061</c:v>
                </c:pt>
                <c:pt idx="8">
                  <c:v>725.80645161290317</c:v>
                </c:pt>
                <c:pt idx="9">
                  <c:v>806.45161290322574</c:v>
                </c:pt>
                <c:pt idx="10">
                  <c:v>887.0967741935483</c:v>
                </c:pt>
                <c:pt idx="11">
                  <c:v>967.74193548387086</c:v>
                </c:pt>
                <c:pt idx="12">
                  <c:v>1048.3870967741934</c:v>
                </c:pt>
                <c:pt idx="13">
                  <c:v>1129.0322580645161</c:v>
                </c:pt>
                <c:pt idx="14">
                  <c:v>1209.6774193548388</c:v>
                </c:pt>
                <c:pt idx="15">
                  <c:v>1290.3225806451615</c:v>
                </c:pt>
                <c:pt idx="16">
                  <c:v>1370.9677419354841</c:v>
                </c:pt>
                <c:pt idx="17">
                  <c:v>1451.6129032258068</c:v>
                </c:pt>
                <c:pt idx="18">
                  <c:v>1532.2580645161295</c:v>
                </c:pt>
                <c:pt idx="19">
                  <c:v>1612.9032258064522</c:v>
                </c:pt>
                <c:pt idx="20">
                  <c:v>1693.5483870967748</c:v>
                </c:pt>
                <c:pt idx="21">
                  <c:v>1774.1935483870975</c:v>
                </c:pt>
                <c:pt idx="22">
                  <c:v>1854.8387096774202</c:v>
                </c:pt>
                <c:pt idx="23">
                  <c:v>1935.4838709677429</c:v>
                </c:pt>
                <c:pt idx="24">
                  <c:v>2016.1290322580655</c:v>
                </c:pt>
                <c:pt idx="25">
                  <c:v>2096.7741935483882</c:v>
                </c:pt>
                <c:pt idx="26">
                  <c:v>2177.4193548387107</c:v>
                </c:pt>
                <c:pt idx="27">
                  <c:v>2258.0645161290331</c:v>
                </c:pt>
                <c:pt idx="28">
                  <c:v>2338.7096774193556</c:v>
                </c:pt>
                <c:pt idx="29">
                  <c:v>2419.354838709678</c:v>
                </c:pt>
                <c:pt idx="30">
                  <c:v>2500.0000000000005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5-4277-B450-C863727BD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2264431"/>
        <c:axId val="1785579583"/>
      </c:barChart>
      <c:catAx>
        <c:axId val="222644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85579583"/>
        <c:crosses val="autoZero"/>
        <c:auto val="1"/>
        <c:lblAlgn val="ctr"/>
        <c:lblOffset val="100"/>
        <c:noMultiLvlLbl val="0"/>
      </c:catAx>
      <c:valAx>
        <c:axId val="17855795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264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April!$D$2</c:f>
              <c:strCache>
                <c:ptCount val="1"/>
                <c:pt idx="0">
                  <c:v>Wörter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April!$E$3:$E$32</c:f>
              <c:numCache>
                <c:formatCode>#,##0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9-4845-9D22-C37B6CF53268}"/>
            </c:ext>
          </c:extLst>
        </c:ser>
        <c:ser>
          <c:idx val="0"/>
          <c:order val="1"/>
          <c:tx>
            <c:strRef>
              <c:f>April!$C$2</c:f>
              <c:strCache>
                <c:ptCount val="1"/>
                <c:pt idx="0">
                  <c:v>Ziel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val>
            <c:numRef>
              <c:f>April!$C$3:$C$32</c:f>
              <c:numCache>
                <c:formatCode>#,##0</c:formatCode>
                <c:ptCount val="30"/>
                <c:pt idx="0">
                  <c:v>27.777777777777779</c:v>
                </c:pt>
                <c:pt idx="1">
                  <c:v>55.555555555555557</c:v>
                </c:pt>
                <c:pt idx="2">
                  <c:v>83.333333333333343</c:v>
                </c:pt>
                <c:pt idx="3">
                  <c:v>111.11111111111111</c:v>
                </c:pt>
                <c:pt idx="4">
                  <c:v>138.88888888888889</c:v>
                </c:pt>
                <c:pt idx="5">
                  <c:v>166.66666666666666</c:v>
                </c:pt>
                <c:pt idx="6">
                  <c:v>194.44444444444443</c:v>
                </c:pt>
                <c:pt idx="7">
                  <c:v>222.2222222222222</c:v>
                </c:pt>
                <c:pt idx="8">
                  <c:v>249.99999999999997</c:v>
                </c:pt>
                <c:pt idx="9">
                  <c:v>277.77777777777777</c:v>
                </c:pt>
                <c:pt idx="10">
                  <c:v>305.55555555555554</c:v>
                </c:pt>
                <c:pt idx="11">
                  <c:v>333.33333333333331</c:v>
                </c:pt>
                <c:pt idx="12">
                  <c:v>361.11111111111109</c:v>
                </c:pt>
                <c:pt idx="13">
                  <c:v>388.88888888888886</c:v>
                </c:pt>
                <c:pt idx="14">
                  <c:v>416.66666666666663</c:v>
                </c:pt>
                <c:pt idx="15">
                  <c:v>444.4444444444444</c:v>
                </c:pt>
                <c:pt idx="16">
                  <c:v>472.22222222222217</c:v>
                </c:pt>
                <c:pt idx="17">
                  <c:v>499.99999999999994</c:v>
                </c:pt>
                <c:pt idx="18">
                  <c:v>527.77777777777771</c:v>
                </c:pt>
                <c:pt idx="19">
                  <c:v>555.55555555555554</c:v>
                </c:pt>
                <c:pt idx="20">
                  <c:v>583.33333333333337</c:v>
                </c:pt>
                <c:pt idx="21">
                  <c:v>611.1111111111112</c:v>
                </c:pt>
                <c:pt idx="22">
                  <c:v>638.88888888888903</c:v>
                </c:pt>
                <c:pt idx="23">
                  <c:v>666.66666666666686</c:v>
                </c:pt>
                <c:pt idx="24">
                  <c:v>694.44444444444468</c:v>
                </c:pt>
                <c:pt idx="25">
                  <c:v>722.22222222222251</c:v>
                </c:pt>
                <c:pt idx="26">
                  <c:v>750.00000000000034</c:v>
                </c:pt>
                <c:pt idx="27">
                  <c:v>777.77777777777817</c:v>
                </c:pt>
                <c:pt idx="28">
                  <c:v>805.555555555556</c:v>
                </c:pt>
                <c:pt idx="29">
                  <c:v>833.33333333333383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99-4845-9D22-C37B6CF53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overlap val="-70"/>
        <c:axId val="2019773279"/>
        <c:axId val="2076289743"/>
      </c:barChart>
      <c:catAx>
        <c:axId val="20197732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6289743"/>
        <c:crosses val="autoZero"/>
        <c:auto val="1"/>
        <c:lblAlgn val="ctr"/>
        <c:lblOffset val="100"/>
        <c:noMultiLvlLbl val="0"/>
      </c:catAx>
      <c:valAx>
        <c:axId val="20762897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977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109537</xdr:rowOff>
    </xdr:from>
    <xdr:to>
      <xdr:col>7</xdr:col>
      <xdr:colOff>47625</xdr:colOff>
      <xdr:row>23</xdr:row>
      <xdr:rowOff>185737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2807046-63F6-4366-8E8B-342DE90DFA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9</xdr:row>
      <xdr:rowOff>90487</xdr:rowOff>
    </xdr:from>
    <xdr:to>
      <xdr:col>14</xdr:col>
      <xdr:colOff>9525</xdr:colOff>
      <xdr:row>23</xdr:row>
      <xdr:rowOff>166687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F13EABC-0279-4974-95E1-45DB6FCAB2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6BA4F79-3522-4DBA-A905-C58E4C6DD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A82B380-C159-4EAE-90BE-C703882F4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DCCFC76-963E-47E0-AC72-09873257D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D4E7432-396C-4376-B189-EA67D745E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D13D152-FA30-4D7C-9146-133564878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8B06C26-22F6-4C61-AF72-792CFF7D3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555652-6264-40EA-965A-C217ECF9B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C0EF44-D3F5-4379-957E-4728BA194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4C49C1F-0A88-4B2A-9F25-61A9365489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C7DBD40A-CEFB-4059-BAD9-8E23963E0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66BF7BE-2A82-47AE-8248-96A8AA69C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215D372-F244-4E06-BA79-8CC7B3FFE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9A0F77F-46EE-4541-937B-11DBB5DBE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7C24EE1-320C-4D2E-BEE7-17BA5CF3F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CCAAD95-2C04-4D37-95E4-22A02D358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835625B-6AB4-4593-982E-22E21C775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29D9F13-3EB3-44BD-B543-426D7DF1F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8FED41F-B402-42FA-958D-A65D33F4F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747516-A344-4047-852C-FB4B0F512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0ACA368-A345-4B3A-B901-8C2379060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0D5B578-31E5-4304-9520-227A7CD23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04929CA-A234-4A26-B9D4-7A8E61822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12</xdr:row>
      <xdr:rowOff>185737</xdr:rowOff>
    </xdr:from>
    <xdr:to>
      <xdr:col>19</xdr:col>
      <xdr:colOff>161924</xdr:colOff>
      <xdr:row>27</xdr:row>
      <xdr:rowOff>71437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435DB9-971A-4BD5-A9E1-FFB9C0B13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30</xdr:row>
      <xdr:rowOff>147637</xdr:rowOff>
    </xdr:from>
    <xdr:to>
      <xdr:col>19</xdr:col>
      <xdr:colOff>171450</xdr:colOff>
      <xdr:row>45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8FF6025-3018-4B98-9085-9216ECE57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ED3D-8243-48F7-8424-87E3DE15DB87}">
  <dimension ref="B2:T21"/>
  <sheetViews>
    <sheetView tabSelected="1" workbookViewId="0">
      <selection activeCell="G6" sqref="G6"/>
    </sheetView>
  </sheetViews>
  <sheetFormatPr baseColWidth="10" defaultRowHeight="15" x14ac:dyDescent="0.25"/>
  <cols>
    <col min="1" max="1" width="11.42578125" style="89"/>
    <col min="2" max="2" width="13.85546875" style="89" bestFit="1" customWidth="1"/>
    <col min="3" max="16384" width="11.42578125" style="89"/>
  </cols>
  <sheetData>
    <row r="2" spans="2:20" ht="26.25" x14ac:dyDescent="0.4">
      <c r="B2" s="100">
        <v>2021</v>
      </c>
    </row>
    <row r="3" spans="2:20" x14ac:dyDescent="0.25">
      <c r="L3" s="21" t="s">
        <v>19</v>
      </c>
      <c r="M3" s="90"/>
      <c r="N3" s="90"/>
      <c r="O3" s="90"/>
    </row>
    <row r="4" spans="2:20" ht="18.75" x14ac:dyDescent="0.3">
      <c r="B4" s="92" t="s">
        <v>22</v>
      </c>
      <c r="C4" s="94">
        <v>10000</v>
      </c>
      <c r="D4" s="89" t="s">
        <v>10</v>
      </c>
      <c r="L4" s="99" t="s">
        <v>38</v>
      </c>
    </row>
    <row r="5" spans="2:20" x14ac:dyDescent="0.25">
      <c r="C5" s="93">
        <v>500</v>
      </c>
      <c r="D5" s="89" t="s">
        <v>9</v>
      </c>
      <c r="L5" s="89" t="s">
        <v>39</v>
      </c>
    </row>
    <row r="6" spans="2:20" x14ac:dyDescent="0.25">
      <c r="L6" s="89" t="s">
        <v>37</v>
      </c>
    </row>
    <row r="8" spans="2:20" ht="15.75" x14ac:dyDescent="0.25">
      <c r="B8" s="91" t="s">
        <v>35</v>
      </c>
      <c r="I8" s="91" t="s">
        <v>36</v>
      </c>
    </row>
    <row r="9" spans="2:20" x14ac:dyDescent="0.25">
      <c r="P9" s="22" t="s">
        <v>10</v>
      </c>
      <c r="Q9" s="22" t="s">
        <v>15</v>
      </c>
      <c r="R9" s="22" t="s">
        <v>10</v>
      </c>
      <c r="S9" s="22" t="s">
        <v>15</v>
      </c>
      <c r="T9" s="22" t="s">
        <v>9</v>
      </c>
    </row>
    <row r="10" spans="2:20" x14ac:dyDescent="0.25">
      <c r="P10" s="22" t="s">
        <v>23</v>
      </c>
      <c r="Q10" s="96">
        <f>Januar!N2</f>
        <v>833.33333333333337</v>
      </c>
      <c r="R10" s="96">
        <f>Januar!N9</f>
        <v>0</v>
      </c>
      <c r="S10" s="97">
        <f>Januar!N4</f>
        <v>41.666666666666664</v>
      </c>
      <c r="T10" s="98">
        <f>Januar!N10</f>
        <v>0</v>
      </c>
    </row>
    <row r="11" spans="2:20" x14ac:dyDescent="0.25">
      <c r="P11" s="22" t="s">
        <v>24</v>
      </c>
      <c r="Q11" s="96">
        <f>Februar!N2+Q10</f>
        <v>1666.6666666666667</v>
      </c>
      <c r="R11" s="96">
        <f>Februar!N9+R10</f>
        <v>0</v>
      </c>
      <c r="S11" s="97">
        <f>Februar!N4+S10</f>
        <v>83.333333333333329</v>
      </c>
      <c r="T11" s="98">
        <f>Februar!N10+T10</f>
        <v>0</v>
      </c>
    </row>
    <row r="12" spans="2:20" x14ac:dyDescent="0.25">
      <c r="P12" s="22" t="s">
        <v>25</v>
      </c>
      <c r="Q12" s="96">
        <f>März!N2+Q11</f>
        <v>2500</v>
      </c>
      <c r="R12" s="96">
        <f>März!N9+R11</f>
        <v>0</v>
      </c>
      <c r="S12" s="97">
        <f>März!N4+S11</f>
        <v>125</v>
      </c>
      <c r="T12" s="98">
        <f>März!N10+T11</f>
        <v>0</v>
      </c>
    </row>
    <row r="13" spans="2:20" x14ac:dyDescent="0.25">
      <c r="P13" s="22" t="s">
        <v>26</v>
      </c>
      <c r="Q13" s="96">
        <f>April!N2+Q12</f>
        <v>3333.3333333333335</v>
      </c>
      <c r="R13" s="96">
        <f>April!N9+R12</f>
        <v>0</v>
      </c>
      <c r="S13" s="97">
        <f>April!N4+S12</f>
        <v>166.66666666666666</v>
      </c>
      <c r="T13" s="98">
        <f>April!N10+T12</f>
        <v>0</v>
      </c>
    </row>
    <row r="14" spans="2:20" x14ac:dyDescent="0.25">
      <c r="P14" s="22" t="s">
        <v>27</v>
      </c>
      <c r="Q14" s="96">
        <f>Mai!N2+Q13</f>
        <v>4166.666666666667</v>
      </c>
      <c r="R14" s="96">
        <f>Mai!N9+R13</f>
        <v>0</v>
      </c>
      <c r="S14" s="97">
        <f>Mai!N4+S13</f>
        <v>208.33333333333331</v>
      </c>
      <c r="T14" s="98">
        <f>Mai!N10+T13</f>
        <v>0</v>
      </c>
    </row>
    <row r="15" spans="2:20" x14ac:dyDescent="0.25">
      <c r="P15" s="22" t="s">
        <v>28</v>
      </c>
      <c r="Q15" s="96">
        <f>Juni!N2+Q14</f>
        <v>5000</v>
      </c>
      <c r="R15" s="96">
        <f>Juni!N9+R14</f>
        <v>0</v>
      </c>
      <c r="S15" s="97">
        <f>Juni!N4+S14</f>
        <v>249.99999999999997</v>
      </c>
      <c r="T15" s="98">
        <f>Juni!N10+T14</f>
        <v>0</v>
      </c>
    </row>
    <row r="16" spans="2:20" x14ac:dyDescent="0.25">
      <c r="P16" s="22" t="s">
        <v>29</v>
      </c>
      <c r="Q16" s="96">
        <f>Juli!N2+Q15</f>
        <v>5833.333333333333</v>
      </c>
      <c r="R16" s="96">
        <f>Juli!N9+R15</f>
        <v>0</v>
      </c>
      <c r="S16" s="97">
        <f>Juli!N4+S15</f>
        <v>291.66666666666663</v>
      </c>
      <c r="T16" s="98">
        <f>Juli!N10+T15</f>
        <v>0</v>
      </c>
    </row>
    <row r="17" spans="16:20" x14ac:dyDescent="0.25">
      <c r="P17" s="22" t="s">
        <v>30</v>
      </c>
      <c r="Q17" s="96">
        <f>August!N2+Q16</f>
        <v>6666.6666666666661</v>
      </c>
      <c r="R17" s="96">
        <f>August!N9+R16</f>
        <v>0</v>
      </c>
      <c r="S17" s="97">
        <f>August!N4+S16</f>
        <v>333.33333333333331</v>
      </c>
      <c r="T17" s="98">
        <f>August!N10+T16</f>
        <v>0</v>
      </c>
    </row>
    <row r="18" spans="16:20" x14ac:dyDescent="0.25">
      <c r="P18" s="22" t="s">
        <v>31</v>
      </c>
      <c r="Q18" s="96">
        <f>September!N2+Q17</f>
        <v>7499.9999999999991</v>
      </c>
      <c r="R18" s="96">
        <f>September!N9+R17</f>
        <v>0</v>
      </c>
      <c r="S18" s="97">
        <f>September!N4+S17</f>
        <v>375</v>
      </c>
      <c r="T18" s="98">
        <f>September!N10+T17</f>
        <v>0</v>
      </c>
    </row>
    <row r="19" spans="16:20" x14ac:dyDescent="0.25">
      <c r="P19" s="22" t="s">
        <v>32</v>
      </c>
      <c r="Q19" s="96">
        <f>Oktober!N2+Q18</f>
        <v>8333.3333333333321</v>
      </c>
      <c r="R19" s="96">
        <f>Oktober!N9+R18</f>
        <v>0</v>
      </c>
      <c r="S19" s="97">
        <f>Oktober!N4+S18</f>
        <v>416.66666666666669</v>
      </c>
      <c r="T19" s="98">
        <f>Oktober!N10+T18</f>
        <v>0</v>
      </c>
    </row>
    <row r="20" spans="16:20" x14ac:dyDescent="0.25">
      <c r="P20" s="22" t="s">
        <v>33</v>
      </c>
      <c r="Q20" s="96">
        <f>November!N2+Q19</f>
        <v>9166.6666666666661</v>
      </c>
      <c r="R20" s="96">
        <f>November!N9+R19</f>
        <v>0</v>
      </c>
      <c r="S20" s="97">
        <f>November!N4+S19</f>
        <v>458.33333333333337</v>
      </c>
      <c r="T20" s="98">
        <f>November!N10+T19</f>
        <v>0</v>
      </c>
    </row>
    <row r="21" spans="16:20" x14ac:dyDescent="0.25">
      <c r="P21" s="22" t="s">
        <v>34</v>
      </c>
      <c r="Q21" s="96">
        <f>Dezember!N2+Q20</f>
        <v>10000</v>
      </c>
      <c r="R21" s="96">
        <f>Dezember!N9+R20</f>
        <v>0</v>
      </c>
      <c r="S21" s="97">
        <f>Dezember!N4+S20</f>
        <v>500.00000000000006</v>
      </c>
      <c r="T21" s="98">
        <f>Dezember!N10+T20</f>
        <v>0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9E23-F4FC-4C50-B25D-3DD563D92732}">
  <dimension ref="A1:R34"/>
  <sheetViews>
    <sheetView workbookViewId="0">
      <selection activeCell="H3" sqref="H3:H32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F32</f>
        <v>0</v>
      </c>
      <c r="Q2" s="8" t="s">
        <v>10</v>
      </c>
    </row>
    <row r="3" spans="1:18" x14ac:dyDescent="0.25">
      <c r="A3" s="27" t="s">
        <v>4</v>
      </c>
      <c r="B3" s="28">
        <v>1</v>
      </c>
      <c r="C3" s="65">
        <f>N3</f>
        <v>27.777777777777779</v>
      </c>
      <c r="D3" s="85"/>
      <c r="E3" s="67">
        <f>D3</f>
        <v>0</v>
      </c>
      <c r="F3" s="81">
        <f>August!$F$33+D3</f>
        <v>0</v>
      </c>
      <c r="G3" s="84">
        <f>N6</f>
        <v>83.333333333333329</v>
      </c>
      <c r="H3" s="70"/>
      <c r="I3" s="71">
        <f>H3</f>
        <v>0</v>
      </c>
      <c r="J3" s="72">
        <f>August!$J$33+H3</f>
        <v>0</v>
      </c>
      <c r="K3" s="32"/>
      <c r="M3" s="9" t="s">
        <v>18</v>
      </c>
      <c r="N3" s="58">
        <f>N2/30</f>
        <v>27.777777777777779</v>
      </c>
      <c r="O3" s="11" t="s">
        <v>10</v>
      </c>
      <c r="P3" s="17"/>
      <c r="Q3" s="11"/>
    </row>
    <row r="4" spans="1:18" x14ac:dyDescent="0.25">
      <c r="A4" s="27" t="s">
        <v>5</v>
      </c>
      <c r="B4" s="28">
        <v>2</v>
      </c>
      <c r="C4" s="73">
        <f>$N$3+C3</f>
        <v>55.555555555555557</v>
      </c>
      <c r="D4" s="86"/>
      <c r="E4" s="51">
        <f>E3+D4</f>
        <v>0</v>
      </c>
      <c r="F4" s="80">
        <f>F3+D4</f>
        <v>0</v>
      </c>
      <c r="G4" s="33">
        <f>G3+$N$6</f>
        <v>166.66666666666666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2</v>
      </c>
      <c r="B5" s="28">
        <v>3</v>
      </c>
      <c r="C5" s="73">
        <f t="shared" ref="C5:C32" si="0">$N$3+C4</f>
        <v>83.333333333333343</v>
      </c>
      <c r="D5" s="86"/>
      <c r="E5" s="51">
        <f t="shared" ref="E5:E32" si="1">E4+D5</f>
        <v>0</v>
      </c>
      <c r="F5" s="80">
        <f t="shared" ref="F5:F32" si="2">F4+D5</f>
        <v>0</v>
      </c>
      <c r="G5" s="33">
        <f t="shared" ref="G5:G32" si="3">G4+$N$6</f>
        <v>250</v>
      </c>
      <c r="H5" s="34"/>
      <c r="I5" s="35">
        <f t="shared" ref="I5:I32" si="4">I4+H5</f>
        <v>0</v>
      </c>
      <c r="J5" s="74">
        <f t="shared" ref="J5:J32" si="5">J4+H5</f>
        <v>0</v>
      </c>
      <c r="K5" s="32"/>
      <c r="M5" s="9" t="s">
        <v>18</v>
      </c>
      <c r="N5" s="4">
        <f>N4/30</f>
        <v>1.3888888888888888</v>
      </c>
      <c r="O5" s="11" t="s">
        <v>9</v>
      </c>
      <c r="P5" s="17"/>
      <c r="Q5" s="11"/>
    </row>
    <row r="6" spans="1:18" x14ac:dyDescent="0.25">
      <c r="A6" s="27" t="s">
        <v>3</v>
      </c>
      <c r="B6" s="28">
        <v>4</v>
      </c>
      <c r="C6" s="73">
        <f t="shared" si="0"/>
        <v>111.11111111111111</v>
      </c>
      <c r="D6" s="86"/>
      <c r="E6" s="51">
        <f t="shared" si="1"/>
        <v>0</v>
      </c>
      <c r="F6" s="51">
        <f t="shared" si="2"/>
        <v>0</v>
      </c>
      <c r="G6" s="33">
        <f t="shared" si="3"/>
        <v>333.33333333333331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83.333333333333329</v>
      </c>
      <c r="O6" s="14" t="s">
        <v>11</v>
      </c>
      <c r="P6" s="19">
        <f>J32</f>
        <v>0</v>
      </c>
      <c r="Q6" s="14" t="s">
        <v>11</v>
      </c>
    </row>
    <row r="7" spans="1:18" x14ac:dyDescent="0.25">
      <c r="A7" s="27" t="s">
        <v>3</v>
      </c>
      <c r="B7" s="28">
        <v>5</v>
      </c>
      <c r="C7" s="73">
        <f t="shared" si="0"/>
        <v>138.88888888888889</v>
      </c>
      <c r="D7" s="86"/>
      <c r="E7" s="51">
        <f t="shared" si="1"/>
        <v>0</v>
      </c>
      <c r="F7" s="51">
        <f t="shared" si="2"/>
        <v>0</v>
      </c>
      <c r="G7" s="33">
        <f t="shared" si="3"/>
        <v>416.66666666666663</v>
      </c>
      <c r="H7" s="34"/>
      <c r="I7" s="35">
        <f t="shared" si="4"/>
        <v>0</v>
      </c>
      <c r="J7" s="74">
        <f t="shared" si="5"/>
        <v>0</v>
      </c>
      <c r="K7" s="60"/>
      <c r="L7" s="5"/>
    </row>
    <row r="8" spans="1:18" x14ac:dyDescent="0.25">
      <c r="A8" s="27" t="s">
        <v>4</v>
      </c>
      <c r="B8" s="28">
        <v>6</v>
      </c>
      <c r="C8" s="73">
        <f t="shared" si="0"/>
        <v>166.66666666666666</v>
      </c>
      <c r="D8" s="86"/>
      <c r="E8" s="51">
        <f t="shared" si="1"/>
        <v>0</v>
      </c>
      <c r="F8" s="51">
        <f t="shared" si="2"/>
        <v>0</v>
      </c>
      <c r="G8" s="33">
        <f t="shared" si="3"/>
        <v>499.99999999999994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5</v>
      </c>
      <c r="B9" s="28">
        <v>7</v>
      </c>
      <c r="C9" s="73">
        <f t="shared" si="0"/>
        <v>194.44444444444443</v>
      </c>
      <c r="D9" s="86"/>
      <c r="E9" s="51">
        <f t="shared" si="1"/>
        <v>0</v>
      </c>
      <c r="F9" s="51">
        <f t="shared" si="2"/>
        <v>0</v>
      </c>
      <c r="G9" s="33">
        <f t="shared" si="3"/>
        <v>583.33333333333326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E32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4</v>
      </c>
      <c r="B10" s="28">
        <v>8</v>
      </c>
      <c r="C10" s="73">
        <f t="shared" si="0"/>
        <v>222.2222222222222</v>
      </c>
      <c r="D10" s="86"/>
      <c r="E10" s="51">
        <f t="shared" si="1"/>
        <v>0</v>
      </c>
      <c r="F10" s="51">
        <f t="shared" si="2"/>
        <v>0</v>
      </c>
      <c r="G10" s="33">
        <f t="shared" si="3"/>
        <v>666.66666666666663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I32/60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5</v>
      </c>
      <c r="B11" s="28">
        <v>9</v>
      </c>
      <c r="C11" s="73">
        <f t="shared" si="0"/>
        <v>249.99999999999997</v>
      </c>
      <c r="D11" s="86"/>
      <c r="E11" s="51">
        <f t="shared" si="1"/>
        <v>0</v>
      </c>
      <c r="F11" s="51">
        <f t="shared" si="2"/>
        <v>0</v>
      </c>
      <c r="G11" s="33">
        <f t="shared" si="3"/>
        <v>750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2</v>
      </c>
      <c r="B12" s="28">
        <v>10</v>
      </c>
      <c r="C12" s="73">
        <f t="shared" si="0"/>
        <v>277.77777777777777</v>
      </c>
      <c r="D12" s="86"/>
      <c r="E12" s="51">
        <f t="shared" si="1"/>
        <v>0</v>
      </c>
      <c r="F12" s="51">
        <f t="shared" si="2"/>
        <v>0</v>
      </c>
      <c r="G12" s="33">
        <f t="shared" si="3"/>
        <v>833.33333333333337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3</v>
      </c>
      <c r="B13" s="28">
        <v>11</v>
      </c>
      <c r="C13" s="73">
        <f t="shared" si="0"/>
        <v>305.55555555555554</v>
      </c>
      <c r="D13" s="86"/>
      <c r="E13" s="51">
        <f t="shared" si="1"/>
        <v>0</v>
      </c>
      <c r="F13" s="51">
        <f t="shared" si="2"/>
        <v>0</v>
      </c>
      <c r="G13" s="33">
        <f t="shared" si="3"/>
        <v>916.66666666666674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3</v>
      </c>
      <c r="B14" s="28">
        <v>12</v>
      </c>
      <c r="C14" s="73">
        <f t="shared" si="0"/>
        <v>333.33333333333331</v>
      </c>
      <c r="D14" s="86"/>
      <c r="E14" s="51">
        <f t="shared" si="1"/>
        <v>0</v>
      </c>
      <c r="F14" s="51">
        <f t="shared" si="2"/>
        <v>0</v>
      </c>
      <c r="G14" s="33">
        <f t="shared" si="3"/>
        <v>1000.0000000000001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4</v>
      </c>
      <c r="B15" s="28">
        <v>13</v>
      </c>
      <c r="C15" s="73">
        <f t="shared" si="0"/>
        <v>361.11111111111109</v>
      </c>
      <c r="D15" s="86"/>
      <c r="E15" s="51">
        <f t="shared" si="1"/>
        <v>0</v>
      </c>
      <c r="F15" s="51">
        <f t="shared" si="2"/>
        <v>0</v>
      </c>
      <c r="G15" s="33">
        <f t="shared" si="3"/>
        <v>1083.3333333333335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5</v>
      </c>
      <c r="B16" s="28">
        <v>14</v>
      </c>
      <c r="C16" s="73">
        <f t="shared" si="0"/>
        <v>388.88888888888886</v>
      </c>
      <c r="D16" s="86"/>
      <c r="E16" s="51">
        <f t="shared" si="1"/>
        <v>0</v>
      </c>
      <c r="F16" s="51">
        <f t="shared" si="2"/>
        <v>0</v>
      </c>
      <c r="G16" s="33">
        <f t="shared" si="3"/>
        <v>1166.6666666666667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4</v>
      </c>
      <c r="B17" s="28">
        <v>15</v>
      </c>
      <c r="C17" s="73">
        <f t="shared" si="0"/>
        <v>416.66666666666663</v>
      </c>
      <c r="D17" s="86"/>
      <c r="E17" s="51">
        <f t="shared" si="1"/>
        <v>0</v>
      </c>
      <c r="F17" s="51">
        <f t="shared" si="2"/>
        <v>0</v>
      </c>
      <c r="G17" s="33">
        <f t="shared" si="3"/>
        <v>1250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5</v>
      </c>
      <c r="B18" s="28">
        <v>16</v>
      </c>
      <c r="C18" s="73">
        <f t="shared" si="0"/>
        <v>444.4444444444444</v>
      </c>
      <c r="D18" s="86"/>
      <c r="E18" s="51">
        <f t="shared" si="1"/>
        <v>0</v>
      </c>
      <c r="F18" s="51">
        <f t="shared" si="2"/>
        <v>0</v>
      </c>
      <c r="G18" s="33">
        <f t="shared" si="3"/>
        <v>1333.3333333333333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2</v>
      </c>
      <c r="B19" s="28">
        <v>17</v>
      </c>
      <c r="C19" s="73">
        <f t="shared" si="0"/>
        <v>472.22222222222217</v>
      </c>
      <c r="D19" s="86"/>
      <c r="E19" s="51">
        <f t="shared" si="1"/>
        <v>0</v>
      </c>
      <c r="F19" s="51">
        <f t="shared" si="2"/>
        <v>0</v>
      </c>
      <c r="G19" s="33">
        <f t="shared" si="3"/>
        <v>1416.6666666666665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3</v>
      </c>
      <c r="B20" s="28">
        <v>18</v>
      </c>
      <c r="C20" s="73">
        <f t="shared" si="0"/>
        <v>499.99999999999994</v>
      </c>
      <c r="D20" s="86"/>
      <c r="E20" s="51">
        <f t="shared" si="1"/>
        <v>0</v>
      </c>
      <c r="F20" s="51">
        <f t="shared" si="2"/>
        <v>0</v>
      </c>
      <c r="G20" s="33">
        <f t="shared" si="3"/>
        <v>1499.9999999999998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3</v>
      </c>
      <c r="B21" s="28">
        <v>19</v>
      </c>
      <c r="C21" s="73">
        <f t="shared" si="0"/>
        <v>527.77777777777771</v>
      </c>
      <c r="D21" s="86"/>
      <c r="E21" s="51">
        <f t="shared" si="1"/>
        <v>0</v>
      </c>
      <c r="F21" s="51">
        <f t="shared" si="2"/>
        <v>0</v>
      </c>
      <c r="G21" s="33">
        <f t="shared" si="3"/>
        <v>1583.333333333333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4</v>
      </c>
      <c r="B22" s="28">
        <v>20</v>
      </c>
      <c r="C22" s="73">
        <f t="shared" si="0"/>
        <v>555.55555555555554</v>
      </c>
      <c r="D22" s="86"/>
      <c r="E22" s="51">
        <f t="shared" si="1"/>
        <v>0</v>
      </c>
      <c r="F22" s="51">
        <f t="shared" si="2"/>
        <v>0</v>
      </c>
      <c r="G22" s="33">
        <f t="shared" si="3"/>
        <v>1666.6666666666663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5</v>
      </c>
      <c r="B23" s="28">
        <v>21</v>
      </c>
      <c r="C23" s="73">
        <f t="shared" si="0"/>
        <v>583.33333333333337</v>
      </c>
      <c r="D23" s="86"/>
      <c r="E23" s="51">
        <f t="shared" si="1"/>
        <v>0</v>
      </c>
      <c r="F23" s="80">
        <f t="shared" si="2"/>
        <v>0</v>
      </c>
      <c r="G23" s="33">
        <f t="shared" si="3"/>
        <v>1749.9999999999995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4</v>
      </c>
      <c r="B24" s="28">
        <v>22</v>
      </c>
      <c r="C24" s="73">
        <f t="shared" si="0"/>
        <v>611.1111111111112</v>
      </c>
      <c r="D24" s="86"/>
      <c r="E24" s="51">
        <f t="shared" si="1"/>
        <v>0</v>
      </c>
      <c r="F24" s="80">
        <f t="shared" si="2"/>
        <v>0</v>
      </c>
      <c r="G24" s="33">
        <f t="shared" si="3"/>
        <v>1833.3333333333328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5</v>
      </c>
      <c r="B25" s="28">
        <v>23</v>
      </c>
      <c r="C25" s="73">
        <f t="shared" si="0"/>
        <v>638.88888888888903</v>
      </c>
      <c r="D25" s="86"/>
      <c r="E25" s="51">
        <f t="shared" si="1"/>
        <v>0</v>
      </c>
      <c r="F25" s="80">
        <f t="shared" si="2"/>
        <v>0</v>
      </c>
      <c r="G25" s="33">
        <f t="shared" si="3"/>
        <v>1916.6666666666661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2</v>
      </c>
      <c r="B26" s="28">
        <v>24</v>
      </c>
      <c r="C26" s="73">
        <f t="shared" si="0"/>
        <v>666.66666666666686</v>
      </c>
      <c r="D26" s="86"/>
      <c r="E26" s="51">
        <f t="shared" si="1"/>
        <v>0</v>
      </c>
      <c r="F26" s="80">
        <f t="shared" si="2"/>
        <v>0</v>
      </c>
      <c r="G26" s="33">
        <f t="shared" si="3"/>
        <v>1999.9999999999993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3</v>
      </c>
      <c r="B27" s="28">
        <v>25</v>
      </c>
      <c r="C27" s="73">
        <f t="shared" si="0"/>
        <v>694.44444444444468</v>
      </c>
      <c r="D27" s="86"/>
      <c r="E27" s="51">
        <f t="shared" si="1"/>
        <v>0</v>
      </c>
      <c r="F27" s="82">
        <f t="shared" si="2"/>
        <v>0</v>
      </c>
      <c r="G27" s="33">
        <f t="shared" si="3"/>
        <v>2083.3333333333326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3</v>
      </c>
      <c r="B28" s="28">
        <v>26</v>
      </c>
      <c r="C28" s="73">
        <f t="shared" si="0"/>
        <v>722.22222222222251</v>
      </c>
      <c r="D28" s="86"/>
      <c r="E28" s="51">
        <f t="shared" si="1"/>
        <v>0</v>
      </c>
      <c r="F28" s="80">
        <f t="shared" si="2"/>
        <v>0</v>
      </c>
      <c r="G28" s="33">
        <f t="shared" si="3"/>
        <v>2166.6666666666661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4</v>
      </c>
      <c r="B29" s="28">
        <v>27</v>
      </c>
      <c r="C29" s="73">
        <f t="shared" si="0"/>
        <v>750.00000000000034</v>
      </c>
      <c r="D29" s="86"/>
      <c r="E29" s="51">
        <f t="shared" si="1"/>
        <v>0</v>
      </c>
      <c r="F29" s="80">
        <f t="shared" si="2"/>
        <v>0</v>
      </c>
      <c r="G29" s="33">
        <f t="shared" si="3"/>
        <v>2249.9999999999995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5</v>
      </c>
      <c r="B30" s="28">
        <v>28</v>
      </c>
      <c r="C30" s="73">
        <f t="shared" si="0"/>
        <v>777.77777777777817</v>
      </c>
      <c r="D30" s="86"/>
      <c r="E30" s="51">
        <f t="shared" si="1"/>
        <v>0</v>
      </c>
      <c r="F30" s="80">
        <f t="shared" si="2"/>
        <v>0</v>
      </c>
      <c r="G30" s="33">
        <f t="shared" si="3"/>
        <v>2333.333333333333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4</v>
      </c>
      <c r="B31" s="28">
        <v>29</v>
      </c>
      <c r="C31" s="73">
        <f t="shared" si="0"/>
        <v>805.555555555556</v>
      </c>
      <c r="D31" s="86"/>
      <c r="E31" s="51">
        <f t="shared" si="1"/>
        <v>0</v>
      </c>
      <c r="F31" s="80">
        <f t="shared" si="2"/>
        <v>0</v>
      </c>
      <c r="G31" s="33">
        <f t="shared" si="3"/>
        <v>2416.6666666666665</v>
      </c>
      <c r="H31" s="34"/>
      <c r="I31" s="35">
        <f t="shared" si="4"/>
        <v>0</v>
      </c>
      <c r="J31" s="74">
        <f t="shared" si="5"/>
        <v>0</v>
      </c>
      <c r="K31" s="32"/>
    </row>
    <row r="32" spans="1:13" ht="15.75" thickBot="1" x14ac:dyDescent="0.3">
      <c r="A32" s="27" t="s">
        <v>5</v>
      </c>
      <c r="B32" s="28">
        <v>30</v>
      </c>
      <c r="C32" s="75">
        <f t="shared" si="0"/>
        <v>833.33333333333383</v>
      </c>
      <c r="D32" s="87"/>
      <c r="E32" s="56">
        <f t="shared" si="1"/>
        <v>0</v>
      </c>
      <c r="F32" s="83">
        <f>F31+D32</f>
        <v>0</v>
      </c>
      <c r="G32" s="38">
        <f t="shared" si="3"/>
        <v>2500</v>
      </c>
      <c r="H32" s="39"/>
      <c r="I32" s="40">
        <f t="shared" si="4"/>
        <v>0</v>
      </c>
      <c r="J32" s="76">
        <f t="shared" si="5"/>
        <v>0</v>
      </c>
      <c r="K32" s="32"/>
    </row>
    <row r="33" spans="8:11" x14ac:dyDescent="0.25">
      <c r="H33" s="3"/>
      <c r="K33" s="32"/>
    </row>
    <row r="34" spans="8:11" x14ac:dyDescent="0.25">
      <c r="K34" s="22"/>
    </row>
  </sheetData>
  <mergeCells count="2">
    <mergeCell ref="C1:E1"/>
    <mergeCell ref="G1:I1"/>
  </mergeCells>
  <conditionalFormatting sqref="D3:D32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2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61751-B1DA-4DC1-B054-1D2EDDDBCCEB}">
  <dimension ref="A1:R34"/>
  <sheetViews>
    <sheetView topLeftCell="A2" workbookViewId="0">
      <selection activeCell="H8" sqref="H8:H32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12.5703125" style="1" customWidth="1"/>
    <col min="4" max="4" width="9" style="1" customWidth="1"/>
    <col min="5" max="5" width="7.5703125" style="1" bestFit="1" customWidth="1"/>
    <col min="6" max="6" width="11.42578125" style="1" customWidth="1"/>
    <col min="7" max="7" width="10.5703125" style="1" customWidth="1"/>
    <col min="8" max="8" width="8.85546875" style="1" bestFit="1" customWidth="1"/>
    <col min="9" max="9" width="7.5703125" style="1" bestFit="1" customWidth="1"/>
    <col min="10" max="10" width="9.8554687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F33</f>
        <v>0</v>
      </c>
      <c r="Q2" s="8" t="s">
        <v>10</v>
      </c>
    </row>
    <row r="3" spans="1:18" x14ac:dyDescent="0.25">
      <c r="A3" s="27" t="s">
        <v>2</v>
      </c>
      <c r="B3" s="28">
        <v>1</v>
      </c>
      <c r="C3" s="65">
        <f>N3</f>
        <v>26.881720430107528</v>
      </c>
      <c r="D3" s="66"/>
      <c r="E3" s="67">
        <f>D3</f>
        <v>0</v>
      </c>
      <c r="F3" s="68">
        <f>September!F32+Oktober!D3</f>
        <v>0</v>
      </c>
      <c r="G3" s="69">
        <f>N6</f>
        <v>80.645161290322577</v>
      </c>
      <c r="H3" s="70"/>
      <c r="I3" s="71">
        <f>H3</f>
        <v>0</v>
      </c>
      <c r="J3" s="72">
        <f>September!J32+Oktober!H3</f>
        <v>0</v>
      </c>
      <c r="K3" s="32"/>
      <c r="M3" s="9" t="s">
        <v>18</v>
      </c>
      <c r="N3" s="58">
        <f>N2/31</f>
        <v>26.881720430107528</v>
      </c>
      <c r="O3" s="11" t="s">
        <v>10</v>
      </c>
      <c r="P3" s="17"/>
      <c r="Q3" s="11"/>
    </row>
    <row r="4" spans="1:18" x14ac:dyDescent="0.25">
      <c r="A4" s="27" t="s">
        <v>3</v>
      </c>
      <c r="B4" s="28">
        <v>2</v>
      </c>
      <c r="C4" s="73">
        <f>C3+$N$3</f>
        <v>53.763440860215056</v>
      </c>
      <c r="D4" s="50"/>
      <c r="E4" s="51">
        <f>E3+D4</f>
        <v>0</v>
      </c>
      <c r="F4" s="52">
        <f>F3+D4</f>
        <v>0</v>
      </c>
      <c r="G4" s="62">
        <f>$N$6+G3</f>
        <v>161.29032258064515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3</v>
      </c>
      <c r="B5" s="28">
        <v>3</v>
      </c>
      <c r="C5" s="73">
        <f t="shared" ref="C5:C33" si="0">C4+$N$3</f>
        <v>80.645161290322591</v>
      </c>
      <c r="D5" s="50"/>
      <c r="E5" s="51">
        <f t="shared" ref="E5:E33" si="1">E4+D5</f>
        <v>0</v>
      </c>
      <c r="F5" s="52">
        <f t="shared" ref="F5:F33" si="2">F4+D5</f>
        <v>0</v>
      </c>
      <c r="G5" s="62">
        <f t="shared" ref="G5:G33" si="3">$N$6+G4</f>
        <v>241.93548387096774</v>
      </c>
      <c r="H5" s="34"/>
      <c r="I5" s="35">
        <f t="shared" ref="I5:I33" si="4">I4+H5</f>
        <v>0</v>
      </c>
      <c r="J5" s="74">
        <f t="shared" ref="J5:J33" si="5">J4+H5</f>
        <v>0</v>
      </c>
      <c r="K5" s="32"/>
      <c r="M5" s="9" t="s">
        <v>18</v>
      </c>
      <c r="N5" s="4">
        <f>N4/31</f>
        <v>1.3440860215053763</v>
      </c>
      <c r="O5" s="11" t="s">
        <v>9</v>
      </c>
      <c r="P5" s="17"/>
      <c r="Q5" s="11"/>
    </row>
    <row r="6" spans="1:18" x14ac:dyDescent="0.25">
      <c r="A6" s="27" t="s">
        <v>4</v>
      </c>
      <c r="B6" s="28">
        <v>4</v>
      </c>
      <c r="C6" s="73">
        <f t="shared" si="0"/>
        <v>107.52688172043011</v>
      </c>
      <c r="D6" s="50"/>
      <c r="E6" s="51">
        <f t="shared" si="1"/>
        <v>0</v>
      </c>
      <c r="F6" s="52">
        <f t="shared" si="2"/>
        <v>0</v>
      </c>
      <c r="G6" s="62">
        <f t="shared" si="3"/>
        <v>322.58064516129031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80.645161290322577</v>
      </c>
      <c r="O6" s="14" t="s">
        <v>11</v>
      </c>
      <c r="P6" s="19">
        <f>J33</f>
        <v>0</v>
      </c>
      <c r="Q6" s="14" t="s">
        <v>11</v>
      </c>
    </row>
    <row r="7" spans="1:18" x14ac:dyDescent="0.25">
      <c r="A7" s="27" t="s">
        <v>5</v>
      </c>
      <c r="B7" s="28">
        <v>5</v>
      </c>
      <c r="C7" s="73">
        <f t="shared" si="0"/>
        <v>134.40860215053763</v>
      </c>
      <c r="D7" s="50"/>
      <c r="E7" s="51">
        <f t="shared" si="1"/>
        <v>0</v>
      </c>
      <c r="F7" s="52">
        <f t="shared" si="2"/>
        <v>0</v>
      </c>
      <c r="G7" s="62">
        <f t="shared" si="3"/>
        <v>403.22580645161287</v>
      </c>
      <c r="H7" s="34"/>
      <c r="I7" s="35">
        <f t="shared" si="4"/>
        <v>0</v>
      </c>
      <c r="J7" s="74">
        <f t="shared" si="5"/>
        <v>0</v>
      </c>
      <c r="K7" s="32"/>
      <c r="L7" s="5"/>
    </row>
    <row r="8" spans="1:18" x14ac:dyDescent="0.25">
      <c r="A8" s="27" t="s">
        <v>4</v>
      </c>
      <c r="B8" s="28">
        <v>6</v>
      </c>
      <c r="C8" s="73">
        <f t="shared" si="0"/>
        <v>161.29032258064515</v>
      </c>
      <c r="D8" s="50"/>
      <c r="E8" s="51">
        <f t="shared" si="1"/>
        <v>0</v>
      </c>
      <c r="F8" s="52">
        <f t="shared" si="2"/>
        <v>0</v>
      </c>
      <c r="G8" s="62">
        <f t="shared" si="3"/>
        <v>483.87096774193543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5</v>
      </c>
      <c r="B9" s="28">
        <v>7</v>
      </c>
      <c r="C9" s="73">
        <f t="shared" si="0"/>
        <v>188.17204301075267</v>
      </c>
      <c r="D9" s="50"/>
      <c r="E9" s="51">
        <f t="shared" si="1"/>
        <v>0</v>
      </c>
      <c r="F9" s="52">
        <f t="shared" si="2"/>
        <v>0</v>
      </c>
      <c r="G9" s="62">
        <f t="shared" si="3"/>
        <v>564.51612903225805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E33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2</v>
      </c>
      <c r="B10" s="28">
        <v>8</v>
      </c>
      <c r="C10" s="73">
        <f t="shared" si="0"/>
        <v>215.05376344086019</v>
      </c>
      <c r="D10" s="50"/>
      <c r="E10" s="51">
        <f t="shared" si="1"/>
        <v>0</v>
      </c>
      <c r="F10" s="52">
        <f t="shared" si="2"/>
        <v>0</v>
      </c>
      <c r="G10" s="62">
        <f t="shared" si="3"/>
        <v>645.16129032258061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I33/60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3</v>
      </c>
      <c r="B11" s="28">
        <v>9</v>
      </c>
      <c r="C11" s="73">
        <f t="shared" si="0"/>
        <v>241.93548387096772</v>
      </c>
      <c r="D11" s="50"/>
      <c r="E11" s="51">
        <f t="shared" si="1"/>
        <v>0</v>
      </c>
      <c r="F11" s="52">
        <f t="shared" si="2"/>
        <v>0</v>
      </c>
      <c r="G11" s="62">
        <f t="shared" si="3"/>
        <v>725.80645161290317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3</v>
      </c>
      <c r="B12" s="28">
        <v>10</v>
      </c>
      <c r="C12" s="73">
        <f t="shared" si="0"/>
        <v>268.81720430107526</v>
      </c>
      <c r="D12" s="50"/>
      <c r="E12" s="51">
        <f t="shared" si="1"/>
        <v>0</v>
      </c>
      <c r="F12" s="52">
        <f t="shared" si="2"/>
        <v>0</v>
      </c>
      <c r="G12" s="62">
        <f t="shared" si="3"/>
        <v>806.45161290322574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4</v>
      </c>
      <c r="B13" s="28">
        <v>11</v>
      </c>
      <c r="C13" s="73">
        <f t="shared" si="0"/>
        <v>295.69892473118279</v>
      </c>
      <c r="D13" s="50"/>
      <c r="E13" s="51">
        <f t="shared" si="1"/>
        <v>0</v>
      </c>
      <c r="F13" s="52">
        <f t="shared" si="2"/>
        <v>0</v>
      </c>
      <c r="G13" s="62">
        <f t="shared" si="3"/>
        <v>887.0967741935483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5</v>
      </c>
      <c r="B14" s="28">
        <v>12</v>
      </c>
      <c r="C14" s="73">
        <f t="shared" si="0"/>
        <v>322.58064516129031</v>
      </c>
      <c r="D14" s="50"/>
      <c r="E14" s="51">
        <f t="shared" si="1"/>
        <v>0</v>
      </c>
      <c r="F14" s="52">
        <f t="shared" si="2"/>
        <v>0</v>
      </c>
      <c r="G14" s="62">
        <f t="shared" si="3"/>
        <v>967.74193548387086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4</v>
      </c>
      <c r="B15" s="28">
        <v>13</v>
      </c>
      <c r="C15" s="73">
        <f t="shared" si="0"/>
        <v>349.46236559139783</v>
      </c>
      <c r="D15" s="50"/>
      <c r="E15" s="51">
        <f t="shared" si="1"/>
        <v>0</v>
      </c>
      <c r="F15" s="52">
        <f t="shared" si="2"/>
        <v>0</v>
      </c>
      <c r="G15" s="62">
        <f t="shared" si="3"/>
        <v>1048.3870967741934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5</v>
      </c>
      <c r="B16" s="28">
        <v>14</v>
      </c>
      <c r="C16" s="73">
        <f t="shared" si="0"/>
        <v>376.34408602150535</v>
      </c>
      <c r="D16" s="50"/>
      <c r="E16" s="51">
        <f t="shared" si="1"/>
        <v>0</v>
      </c>
      <c r="F16" s="52">
        <f t="shared" si="2"/>
        <v>0</v>
      </c>
      <c r="G16" s="62">
        <f t="shared" si="3"/>
        <v>1129.0322580645161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2</v>
      </c>
      <c r="B17" s="28">
        <v>15</v>
      </c>
      <c r="C17" s="73">
        <f t="shared" si="0"/>
        <v>403.22580645161287</v>
      </c>
      <c r="D17" s="50"/>
      <c r="E17" s="51">
        <f t="shared" si="1"/>
        <v>0</v>
      </c>
      <c r="F17" s="52">
        <f t="shared" si="2"/>
        <v>0</v>
      </c>
      <c r="G17" s="62">
        <f t="shared" si="3"/>
        <v>1209.6774193548388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3</v>
      </c>
      <c r="B18" s="28">
        <v>16</v>
      </c>
      <c r="C18" s="73">
        <f t="shared" si="0"/>
        <v>430.10752688172039</v>
      </c>
      <c r="D18" s="50"/>
      <c r="E18" s="51">
        <f t="shared" si="1"/>
        <v>0</v>
      </c>
      <c r="F18" s="52">
        <f t="shared" si="2"/>
        <v>0</v>
      </c>
      <c r="G18" s="62">
        <f t="shared" si="3"/>
        <v>1290.3225806451615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3</v>
      </c>
      <c r="B19" s="28">
        <v>17</v>
      </c>
      <c r="C19" s="73">
        <f t="shared" si="0"/>
        <v>456.98924731182791</v>
      </c>
      <c r="D19" s="50"/>
      <c r="E19" s="51">
        <f t="shared" si="1"/>
        <v>0</v>
      </c>
      <c r="F19" s="52">
        <f t="shared" si="2"/>
        <v>0</v>
      </c>
      <c r="G19" s="62">
        <f t="shared" si="3"/>
        <v>1370.9677419354841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4</v>
      </c>
      <c r="B20" s="28">
        <v>18</v>
      </c>
      <c r="C20" s="73">
        <f t="shared" si="0"/>
        <v>483.87096774193543</v>
      </c>
      <c r="D20" s="50"/>
      <c r="E20" s="51">
        <f t="shared" si="1"/>
        <v>0</v>
      </c>
      <c r="F20" s="52">
        <f t="shared" si="2"/>
        <v>0</v>
      </c>
      <c r="G20" s="62">
        <f t="shared" si="3"/>
        <v>1451.6129032258068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5</v>
      </c>
      <c r="B21" s="28">
        <v>19</v>
      </c>
      <c r="C21" s="73">
        <f t="shared" si="0"/>
        <v>510.75268817204295</v>
      </c>
      <c r="D21" s="50"/>
      <c r="E21" s="51">
        <f t="shared" si="1"/>
        <v>0</v>
      </c>
      <c r="F21" s="52">
        <f t="shared" si="2"/>
        <v>0</v>
      </c>
      <c r="G21" s="62">
        <f t="shared" si="3"/>
        <v>1532.2580645161295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4</v>
      </c>
      <c r="B22" s="28">
        <v>20</v>
      </c>
      <c r="C22" s="73">
        <f t="shared" si="0"/>
        <v>537.63440860215053</v>
      </c>
      <c r="D22" s="50"/>
      <c r="E22" s="51">
        <f t="shared" si="1"/>
        <v>0</v>
      </c>
      <c r="F22" s="52">
        <f t="shared" si="2"/>
        <v>0</v>
      </c>
      <c r="G22" s="62">
        <f t="shared" si="3"/>
        <v>1612.9032258064522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5</v>
      </c>
      <c r="B23" s="28">
        <v>21</v>
      </c>
      <c r="C23" s="73">
        <f t="shared" si="0"/>
        <v>564.51612903225805</v>
      </c>
      <c r="D23" s="50"/>
      <c r="E23" s="51">
        <f t="shared" si="1"/>
        <v>0</v>
      </c>
      <c r="F23" s="52">
        <f t="shared" si="2"/>
        <v>0</v>
      </c>
      <c r="G23" s="62">
        <f t="shared" si="3"/>
        <v>1693.5483870967748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2</v>
      </c>
      <c r="B24" s="28">
        <v>22</v>
      </c>
      <c r="C24" s="73">
        <f t="shared" si="0"/>
        <v>591.39784946236557</v>
      </c>
      <c r="D24" s="50"/>
      <c r="E24" s="51">
        <f t="shared" si="1"/>
        <v>0</v>
      </c>
      <c r="F24" s="52">
        <f t="shared" si="2"/>
        <v>0</v>
      </c>
      <c r="G24" s="62">
        <f t="shared" si="3"/>
        <v>1774.1935483870975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3</v>
      </c>
      <c r="B25" s="28">
        <v>23</v>
      </c>
      <c r="C25" s="73">
        <f t="shared" si="0"/>
        <v>618.27956989247309</v>
      </c>
      <c r="D25" s="50"/>
      <c r="E25" s="51">
        <f t="shared" si="1"/>
        <v>0</v>
      </c>
      <c r="F25" s="52">
        <f t="shared" si="2"/>
        <v>0</v>
      </c>
      <c r="G25" s="62">
        <f t="shared" si="3"/>
        <v>1854.8387096774202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3</v>
      </c>
      <c r="B26" s="28">
        <v>24</v>
      </c>
      <c r="C26" s="73">
        <f t="shared" si="0"/>
        <v>645.16129032258061</v>
      </c>
      <c r="D26" s="50"/>
      <c r="E26" s="51">
        <f t="shared" si="1"/>
        <v>0</v>
      </c>
      <c r="F26" s="52">
        <f t="shared" si="2"/>
        <v>0</v>
      </c>
      <c r="G26" s="62">
        <f t="shared" si="3"/>
        <v>1935.4838709677429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4</v>
      </c>
      <c r="B27" s="28">
        <v>25</v>
      </c>
      <c r="C27" s="73">
        <f t="shared" si="0"/>
        <v>672.04301075268813</v>
      </c>
      <c r="D27" s="50"/>
      <c r="E27" s="51">
        <f t="shared" si="1"/>
        <v>0</v>
      </c>
      <c r="F27" s="52">
        <f t="shared" si="2"/>
        <v>0</v>
      </c>
      <c r="G27" s="62">
        <f t="shared" si="3"/>
        <v>2016.1290322580655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5</v>
      </c>
      <c r="B28" s="28">
        <v>26</v>
      </c>
      <c r="C28" s="73">
        <f t="shared" si="0"/>
        <v>698.92473118279565</v>
      </c>
      <c r="D28" s="50"/>
      <c r="E28" s="51">
        <f t="shared" si="1"/>
        <v>0</v>
      </c>
      <c r="F28" s="52">
        <f t="shared" si="2"/>
        <v>0</v>
      </c>
      <c r="G28" s="62">
        <f t="shared" si="3"/>
        <v>2096.7741935483882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4</v>
      </c>
      <c r="B29" s="28">
        <v>27</v>
      </c>
      <c r="C29" s="73">
        <f t="shared" si="0"/>
        <v>725.80645161290317</v>
      </c>
      <c r="D29" s="50"/>
      <c r="E29" s="51">
        <f t="shared" si="1"/>
        <v>0</v>
      </c>
      <c r="F29" s="52">
        <f t="shared" si="2"/>
        <v>0</v>
      </c>
      <c r="G29" s="62">
        <f t="shared" si="3"/>
        <v>2177.4193548387107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5</v>
      </c>
      <c r="B30" s="28">
        <v>28</v>
      </c>
      <c r="C30" s="73">
        <f t="shared" si="0"/>
        <v>752.6881720430107</v>
      </c>
      <c r="D30" s="50"/>
      <c r="E30" s="51">
        <f t="shared" si="1"/>
        <v>0</v>
      </c>
      <c r="F30" s="52">
        <f t="shared" si="2"/>
        <v>0</v>
      </c>
      <c r="G30" s="62">
        <f t="shared" si="3"/>
        <v>2258.0645161290331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2</v>
      </c>
      <c r="B31" s="28">
        <v>29</v>
      </c>
      <c r="C31" s="73">
        <f t="shared" si="0"/>
        <v>779.56989247311822</v>
      </c>
      <c r="D31" s="50"/>
      <c r="E31" s="51">
        <f t="shared" si="1"/>
        <v>0</v>
      </c>
      <c r="F31" s="52">
        <f t="shared" si="2"/>
        <v>0</v>
      </c>
      <c r="G31" s="62">
        <f t="shared" si="3"/>
        <v>2338.7096774193556</v>
      </c>
      <c r="H31" s="34"/>
      <c r="I31" s="35">
        <f t="shared" si="4"/>
        <v>0</v>
      </c>
      <c r="J31" s="74">
        <f t="shared" si="5"/>
        <v>0</v>
      </c>
      <c r="K31" s="32"/>
    </row>
    <row r="32" spans="1:13" x14ac:dyDescent="0.25">
      <c r="A32" s="27" t="s">
        <v>3</v>
      </c>
      <c r="B32" s="28">
        <v>30</v>
      </c>
      <c r="C32" s="73">
        <f t="shared" si="0"/>
        <v>806.45161290322574</v>
      </c>
      <c r="D32" s="50"/>
      <c r="E32" s="51">
        <f t="shared" si="1"/>
        <v>0</v>
      </c>
      <c r="F32" s="52">
        <f t="shared" si="2"/>
        <v>0</v>
      </c>
      <c r="G32" s="62">
        <f t="shared" si="3"/>
        <v>2419.354838709678</v>
      </c>
      <c r="H32" s="34"/>
      <c r="I32" s="35">
        <f t="shared" si="4"/>
        <v>0</v>
      </c>
      <c r="J32" s="74">
        <f t="shared" si="5"/>
        <v>0</v>
      </c>
      <c r="K32" s="32"/>
    </row>
    <row r="33" spans="1:11" ht="15.75" thickBot="1" x14ac:dyDescent="0.3">
      <c r="A33" s="27" t="s">
        <v>3</v>
      </c>
      <c r="B33" s="28">
        <v>31</v>
      </c>
      <c r="C33" s="75">
        <f t="shared" si="0"/>
        <v>833.33333333333326</v>
      </c>
      <c r="D33" s="55"/>
      <c r="E33" s="56">
        <f t="shared" si="1"/>
        <v>0</v>
      </c>
      <c r="F33" s="57">
        <f t="shared" si="2"/>
        <v>0</v>
      </c>
      <c r="G33" s="63">
        <f t="shared" si="3"/>
        <v>2500.0000000000005</v>
      </c>
      <c r="H33" s="39"/>
      <c r="I33" s="40">
        <f t="shared" si="4"/>
        <v>0</v>
      </c>
      <c r="J33" s="76">
        <f t="shared" si="5"/>
        <v>0</v>
      </c>
      <c r="K33" s="32"/>
    </row>
    <row r="34" spans="1:11" x14ac:dyDescent="0.25">
      <c r="H34" s="3"/>
      <c r="K34" s="22"/>
    </row>
  </sheetData>
  <mergeCells count="2">
    <mergeCell ref="C1:E1"/>
    <mergeCell ref="G1:I1"/>
  </mergeCells>
  <conditionalFormatting sqref="D3:D33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3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7A23-7014-4C64-87CD-B67CAF0E35B2}">
  <dimension ref="A1:R34"/>
  <sheetViews>
    <sheetView workbookViewId="0">
      <selection activeCell="D10" sqref="D10:D28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11.85546875" style="1" customWidth="1"/>
    <col min="4" max="4" width="9" style="1" customWidth="1"/>
    <col min="5" max="5" width="7.5703125" style="1" bestFit="1" customWidth="1"/>
    <col min="6" max="6" width="13.1406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9.8554687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F32</f>
        <v>0</v>
      </c>
      <c r="Q2" s="8" t="s">
        <v>10</v>
      </c>
    </row>
    <row r="3" spans="1:18" x14ac:dyDescent="0.25">
      <c r="A3" s="27" t="s">
        <v>4</v>
      </c>
      <c r="B3" s="28">
        <v>1</v>
      </c>
      <c r="C3" s="65">
        <f>N3</f>
        <v>27.777777777777779</v>
      </c>
      <c r="D3" s="66"/>
      <c r="E3" s="67">
        <f>D3</f>
        <v>0</v>
      </c>
      <c r="F3" s="68">
        <f>Oktober!F33+November!D3</f>
        <v>0</v>
      </c>
      <c r="G3" s="69">
        <f>N6</f>
        <v>83.333333333333329</v>
      </c>
      <c r="H3" s="70"/>
      <c r="I3" s="71">
        <f>H3</f>
        <v>0</v>
      </c>
      <c r="J3" s="72">
        <f>Oktober!J33+November!H3</f>
        <v>0</v>
      </c>
      <c r="K3" s="32"/>
      <c r="M3" s="9" t="s">
        <v>18</v>
      </c>
      <c r="N3" s="58">
        <f>N2/30</f>
        <v>27.777777777777779</v>
      </c>
      <c r="O3" s="11" t="s">
        <v>10</v>
      </c>
      <c r="P3" s="17"/>
      <c r="Q3" s="11"/>
    </row>
    <row r="4" spans="1:18" x14ac:dyDescent="0.25">
      <c r="A4" s="27" t="s">
        <v>5</v>
      </c>
      <c r="B4" s="28">
        <v>2</v>
      </c>
      <c r="C4" s="73">
        <f>$N$3+C3</f>
        <v>55.555555555555557</v>
      </c>
      <c r="D4" s="50"/>
      <c r="E4" s="51">
        <f>E3+D4</f>
        <v>0</v>
      </c>
      <c r="F4" s="52">
        <f>F3+D4</f>
        <v>0</v>
      </c>
      <c r="G4" s="62">
        <f>$N$6+G3</f>
        <v>166.66666666666666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4</v>
      </c>
      <c r="B5" s="28">
        <v>3</v>
      </c>
      <c r="C5" s="73">
        <f t="shared" ref="C5:C32" si="0">$N$3+C4</f>
        <v>83.333333333333343</v>
      </c>
      <c r="D5" s="50"/>
      <c r="E5" s="51">
        <f t="shared" ref="E5:E32" si="1">E4+D5</f>
        <v>0</v>
      </c>
      <c r="F5" s="52">
        <f t="shared" ref="F5:F32" si="2">F4+D5</f>
        <v>0</v>
      </c>
      <c r="G5" s="62">
        <f t="shared" ref="G5:G32" si="3">$N$6+G4</f>
        <v>250</v>
      </c>
      <c r="H5" s="34"/>
      <c r="I5" s="35">
        <f t="shared" ref="I5:I32" si="4">I4+H5</f>
        <v>0</v>
      </c>
      <c r="J5" s="74">
        <f t="shared" ref="J5:J32" si="5">J4+H5</f>
        <v>0</v>
      </c>
      <c r="K5" s="32"/>
      <c r="M5" s="9" t="s">
        <v>18</v>
      </c>
      <c r="N5" s="4">
        <f>N4/30</f>
        <v>1.3888888888888888</v>
      </c>
      <c r="O5" s="11" t="s">
        <v>9</v>
      </c>
      <c r="P5" s="17"/>
      <c r="Q5" s="11"/>
    </row>
    <row r="6" spans="1:18" x14ac:dyDescent="0.25">
      <c r="A6" s="27" t="s">
        <v>5</v>
      </c>
      <c r="B6" s="28">
        <v>4</v>
      </c>
      <c r="C6" s="73">
        <f t="shared" si="0"/>
        <v>111.11111111111111</v>
      </c>
      <c r="D6" s="50"/>
      <c r="E6" s="51">
        <f t="shared" si="1"/>
        <v>0</v>
      </c>
      <c r="F6" s="52">
        <f t="shared" si="2"/>
        <v>0</v>
      </c>
      <c r="G6" s="62">
        <f t="shared" si="3"/>
        <v>333.33333333333331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83.333333333333329</v>
      </c>
      <c r="O6" s="14" t="s">
        <v>11</v>
      </c>
      <c r="P6" s="19">
        <f>J32</f>
        <v>0</v>
      </c>
      <c r="Q6" s="14" t="s">
        <v>11</v>
      </c>
    </row>
    <row r="7" spans="1:18" x14ac:dyDescent="0.25">
      <c r="A7" s="27" t="s">
        <v>2</v>
      </c>
      <c r="B7" s="28">
        <v>5</v>
      </c>
      <c r="C7" s="73">
        <f t="shared" si="0"/>
        <v>138.88888888888889</v>
      </c>
      <c r="D7" s="50"/>
      <c r="E7" s="51">
        <f t="shared" si="1"/>
        <v>0</v>
      </c>
      <c r="F7" s="52">
        <f t="shared" si="2"/>
        <v>0</v>
      </c>
      <c r="G7" s="62">
        <f t="shared" si="3"/>
        <v>416.66666666666663</v>
      </c>
      <c r="H7" s="34"/>
      <c r="I7" s="35">
        <f t="shared" si="4"/>
        <v>0</v>
      </c>
      <c r="J7" s="74">
        <f t="shared" si="5"/>
        <v>0</v>
      </c>
      <c r="K7" s="32"/>
      <c r="L7" s="5"/>
    </row>
    <row r="8" spans="1:18" x14ac:dyDescent="0.25">
      <c r="A8" s="27" t="s">
        <v>3</v>
      </c>
      <c r="B8" s="28">
        <v>6</v>
      </c>
      <c r="C8" s="73">
        <f t="shared" si="0"/>
        <v>166.66666666666666</v>
      </c>
      <c r="D8" s="50"/>
      <c r="E8" s="51">
        <f t="shared" si="1"/>
        <v>0</v>
      </c>
      <c r="F8" s="52">
        <f t="shared" si="2"/>
        <v>0</v>
      </c>
      <c r="G8" s="62">
        <f t="shared" si="3"/>
        <v>499.99999999999994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3</v>
      </c>
      <c r="B9" s="28">
        <v>7</v>
      </c>
      <c r="C9" s="73">
        <f t="shared" si="0"/>
        <v>194.44444444444443</v>
      </c>
      <c r="D9" s="50"/>
      <c r="E9" s="51">
        <f t="shared" si="1"/>
        <v>0</v>
      </c>
      <c r="F9" s="52">
        <f t="shared" si="2"/>
        <v>0</v>
      </c>
      <c r="G9" s="62">
        <f t="shared" si="3"/>
        <v>583.33333333333326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E32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4</v>
      </c>
      <c r="B10" s="28">
        <v>8</v>
      </c>
      <c r="C10" s="73">
        <f t="shared" si="0"/>
        <v>222.2222222222222</v>
      </c>
      <c r="D10" s="50"/>
      <c r="E10" s="51">
        <f t="shared" si="1"/>
        <v>0</v>
      </c>
      <c r="F10" s="52">
        <f t="shared" si="2"/>
        <v>0</v>
      </c>
      <c r="G10" s="62">
        <f t="shared" si="3"/>
        <v>666.66666666666663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I32/60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5</v>
      </c>
      <c r="B11" s="28">
        <v>9</v>
      </c>
      <c r="C11" s="73">
        <f t="shared" si="0"/>
        <v>249.99999999999997</v>
      </c>
      <c r="D11" s="50"/>
      <c r="E11" s="51">
        <f t="shared" si="1"/>
        <v>0</v>
      </c>
      <c r="F11" s="52">
        <f t="shared" si="2"/>
        <v>0</v>
      </c>
      <c r="G11" s="62">
        <f t="shared" si="3"/>
        <v>750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4</v>
      </c>
      <c r="B12" s="28">
        <v>10</v>
      </c>
      <c r="C12" s="73">
        <f t="shared" si="0"/>
        <v>277.77777777777777</v>
      </c>
      <c r="D12" s="50"/>
      <c r="E12" s="51">
        <f t="shared" si="1"/>
        <v>0</v>
      </c>
      <c r="F12" s="52">
        <f t="shared" si="2"/>
        <v>0</v>
      </c>
      <c r="G12" s="62">
        <f t="shared" si="3"/>
        <v>833.33333333333337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5</v>
      </c>
      <c r="B13" s="28">
        <v>11</v>
      </c>
      <c r="C13" s="73">
        <f t="shared" si="0"/>
        <v>305.55555555555554</v>
      </c>
      <c r="D13" s="50"/>
      <c r="E13" s="51">
        <f t="shared" si="1"/>
        <v>0</v>
      </c>
      <c r="F13" s="52">
        <f t="shared" si="2"/>
        <v>0</v>
      </c>
      <c r="G13" s="62">
        <f t="shared" si="3"/>
        <v>916.66666666666674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2</v>
      </c>
      <c r="B14" s="28">
        <v>12</v>
      </c>
      <c r="C14" s="73">
        <f t="shared" si="0"/>
        <v>333.33333333333331</v>
      </c>
      <c r="D14" s="50"/>
      <c r="E14" s="51">
        <f t="shared" si="1"/>
        <v>0</v>
      </c>
      <c r="F14" s="52">
        <f t="shared" si="2"/>
        <v>0</v>
      </c>
      <c r="G14" s="62">
        <f t="shared" si="3"/>
        <v>1000.0000000000001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3</v>
      </c>
      <c r="B15" s="28">
        <v>13</v>
      </c>
      <c r="C15" s="73">
        <f t="shared" si="0"/>
        <v>361.11111111111109</v>
      </c>
      <c r="D15" s="50"/>
      <c r="E15" s="51">
        <f t="shared" si="1"/>
        <v>0</v>
      </c>
      <c r="F15" s="52">
        <f t="shared" si="2"/>
        <v>0</v>
      </c>
      <c r="G15" s="62">
        <f t="shared" si="3"/>
        <v>1083.3333333333335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3</v>
      </c>
      <c r="B16" s="28">
        <v>14</v>
      </c>
      <c r="C16" s="73">
        <f t="shared" si="0"/>
        <v>388.88888888888886</v>
      </c>
      <c r="D16" s="50"/>
      <c r="E16" s="51">
        <f t="shared" si="1"/>
        <v>0</v>
      </c>
      <c r="F16" s="52">
        <f t="shared" si="2"/>
        <v>0</v>
      </c>
      <c r="G16" s="62">
        <f t="shared" si="3"/>
        <v>1166.6666666666667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4</v>
      </c>
      <c r="B17" s="28">
        <v>15</v>
      </c>
      <c r="C17" s="73">
        <f t="shared" si="0"/>
        <v>416.66666666666663</v>
      </c>
      <c r="D17" s="50"/>
      <c r="E17" s="51">
        <f t="shared" si="1"/>
        <v>0</v>
      </c>
      <c r="F17" s="52">
        <f t="shared" si="2"/>
        <v>0</v>
      </c>
      <c r="G17" s="62">
        <f t="shared" si="3"/>
        <v>1250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5</v>
      </c>
      <c r="B18" s="28">
        <v>16</v>
      </c>
      <c r="C18" s="73">
        <f t="shared" si="0"/>
        <v>444.4444444444444</v>
      </c>
      <c r="D18" s="50"/>
      <c r="E18" s="51">
        <f t="shared" si="1"/>
        <v>0</v>
      </c>
      <c r="F18" s="52">
        <f t="shared" si="2"/>
        <v>0</v>
      </c>
      <c r="G18" s="62">
        <f t="shared" si="3"/>
        <v>1333.3333333333333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4</v>
      </c>
      <c r="B19" s="28">
        <v>17</v>
      </c>
      <c r="C19" s="73">
        <f t="shared" si="0"/>
        <v>472.22222222222217</v>
      </c>
      <c r="D19" s="50"/>
      <c r="E19" s="51">
        <f t="shared" si="1"/>
        <v>0</v>
      </c>
      <c r="F19" s="52">
        <f t="shared" si="2"/>
        <v>0</v>
      </c>
      <c r="G19" s="62">
        <f t="shared" si="3"/>
        <v>1416.6666666666665</v>
      </c>
      <c r="H19" s="34"/>
      <c r="I19" s="35">
        <f t="shared" si="4"/>
        <v>0</v>
      </c>
      <c r="J19" s="88">
        <f t="shared" si="5"/>
        <v>0</v>
      </c>
      <c r="K19" s="32"/>
    </row>
    <row r="20" spans="1:13" x14ac:dyDescent="0.25">
      <c r="A20" s="27" t="s">
        <v>5</v>
      </c>
      <c r="B20" s="28">
        <v>18</v>
      </c>
      <c r="C20" s="73">
        <f t="shared" si="0"/>
        <v>499.99999999999994</v>
      </c>
      <c r="D20" s="50"/>
      <c r="E20" s="51">
        <f t="shared" si="1"/>
        <v>0</v>
      </c>
      <c r="F20" s="52">
        <f t="shared" si="2"/>
        <v>0</v>
      </c>
      <c r="G20" s="62">
        <f t="shared" si="3"/>
        <v>1499.9999999999998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2</v>
      </c>
      <c r="B21" s="28">
        <v>19</v>
      </c>
      <c r="C21" s="73">
        <f t="shared" si="0"/>
        <v>527.77777777777771</v>
      </c>
      <c r="D21" s="50"/>
      <c r="E21" s="51">
        <f t="shared" si="1"/>
        <v>0</v>
      </c>
      <c r="F21" s="52">
        <f t="shared" si="2"/>
        <v>0</v>
      </c>
      <c r="G21" s="62">
        <f t="shared" si="3"/>
        <v>1583.333333333333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3</v>
      </c>
      <c r="B22" s="28">
        <v>20</v>
      </c>
      <c r="C22" s="73">
        <f t="shared" si="0"/>
        <v>555.55555555555554</v>
      </c>
      <c r="D22" s="50"/>
      <c r="E22" s="51">
        <f t="shared" si="1"/>
        <v>0</v>
      </c>
      <c r="F22" s="52">
        <f t="shared" si="2"/>
        <v>0</v>
      </c>
      <c r="G22" s="62">
        <f t="shared" si="3"/>
        <v>1666.6666666666663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3</v>
      </c>
      <c r="B23" s="28">
        <v>21</v>
      </c>
      <c r="C23" s="73">
        <f t="shared" si="0"/>
        <v>583.33333333333337</v>
      </c>
      <c r="D23" s="50"/>
      <c r="E23" s="51">
        <f t="shared" si="1"/>
        <v>0</v>
      </c>
      <c r="F23" s="52">
        <f t="shared" si="2"/>
        <v>0</v>
      </c>
      <c r="G23" s="62">
        <f t="shared" si="3"/>
        <v>1749.9999999999995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4</v>
      </c>
      <c r="B24" s="28">
        <v>22</v>
      </c>
      <c r="C24" s="73">
        <f t="shared" si="0"/>
        <v>611.1111111111112</v>
      </c>
      <c r="D24" s="50"/>
      <c r="E24" s="51">
        <f t="shared" si="1"/>
        <v>0</v>
      </c>
      <c r="F24" s="52">
        <f t="shared" si="2"/>
        <v>0</v>
      </c>
      <c r="G24" s="62">
        <f t="shared" si="3"/>
        <v>1833.3333333333328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5</v>
      </c>
      <c r="B25" s="28">
        <v>23</v>
      </c>
      <c r="C25" s="73">
        <f t="shared" si="0"/>
        <v>638.88888888888903</v>
      </c>
      <c r="D25" s="50"/>
      <c r="E25" s="51">
        <f t="shared" si="1"/>
        <v>0</v>
      </c>
      <c r="F25" s="52">
        <f t="shared" si="2"/>
        <v>0</v>
      </c>
      <c r="G25" s="62">
        <f t="shared" si="3"/>
        <v>1916.6666666666661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4</v>
      </c>
      <c r="B26" s="28">
        <v>24</v>
      </c>
      <c r="C26" s="73">
        <f t="shared" si="0"/>
        <v>666.66666666666686</v>
      </c>
      <c r="D26" s="50"/>
      <c r="E26" s="51">
        <f t="shared" si="1"/>
        <v>0</v>
      </c>
      <c r="F26" s="52">
        <f t="shared" si="2"/>
        <v>0</v>
      </c>
      <c r="G26" s="62">
        <f t="shared" si="3"/>
        <v>1999.9999999999993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5</v>
      </c>
      <c r="B27" s="28">
        <v>25</v>
      </c>
      <c r="C27" s="73">
        <f t="shared" si="0"/>
        <v>694.44444444444468</v>
      </c>
      <c r="D27" s="50"/>
      <c r="E27" s="51">
        <f t="shared" si="1"/>
        <v>0</v>
      </c>
      <c r="F27" s="52">
        <f t="shared" si="2"/>
        <v>0</v>
      </c>
      <c r="G27" s="62">
        <f t="shared" si="3"/>
        <v>2083.3333333333326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2</v>
      </c>
      <c r="B28" s="28">
        <v>26</v>
      </c>
      <c r="C28" s="73">
        <f t="shared" si="0"/>
        <v>722.22222222222251</v>
      </c>
      <c r="D28" s="50"/>
      <c r="E28" s="51">
        <f t="shared" si="1"/>
        <v>0</v>
      </c>
      <c r="F28" s="52">
        <f t="shared" si="2"/>
        <v>0</v>
      </c>
      <c r="G28" s="62">
        <f t="shared" si="3"/>
        <v>2166.6666666666661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3</v>
      </c>
      <c r="B29" s="28">
        <v>27</v>
      </c>
      <c r="C29" s="73">
        <f t="shared" si="0"/>
        <v>750.00000000000034</v>
      </c>
      <c r="D29" s="50"/>
      <c r="E29" s="51">
        <f t="shared" si="1"/>
        <v>0</v>
      </c>
      <c r="F29" s="52">
        <f t="shared" si="2"/>
        <v>0</v>
      </c>
      <c r="G29" s="62">
        <f t="shared" si="3"/>
        <v>2249.9999999999995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3</v>
      </c>
      <c r="B30" s="28">
        <v>28</v>
      </c>
      <c r="C30" s="73">
        <f t="shared" si="0"/>
        <v>777.77777777777817</v>
      </c>
      <c r="D30" s="50"/>
      <c r="E30" s="51">
        <f t="shared" si="1"/>
        <v>0</v>
      </c>
      <c r="F30" s="52">
        <f t="shared" si="2"/>
        <v>0</v>
      </c>
      <c r="G30" s="62">
        <f t="shared" si="3"/>
        <v>2333.333333333333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4</v>
      </c>
      <c r="B31" s="28">
        <v>29</v>
      </c>
      <c r="C31" s="73">
        <f t="shared" si="0"/>
        <v>805.555555555556</v>
      </c>
      <c r="D31" s="50"/>
      <c r="E31" s="51">
        <f t="shared" si="1"/>
        <v>0</v>
      </c>
      <c r="F31" s="52">
        <f t="shared" si="2"/>
        <v>0</v>
      </c>
      <c r="G31" s="62">
        <f t="shared" si="3"/>
        <v>2416.6666666666665</v>
      </c>
      <c r="H31" s="34"/>
      <c r="I31" s="35">
        <f t="shared" si="4"/>
        <v>0</v>
      </c>
      <c r="J31" s="74">
        <f t="shared" si="5"/>
        <v>0</v>
      </c>
      <c r="K31" s="32"/>
    </row>
    <row r="32" spans="1:13" ht="15.75" thickBot="1" x14ac:dyDescent="0.3">
      <c r="A32" s="27" t="s">
        <v>5</v>
      </c>
      <c r="B32" s="28">
        <v>30</v>
      </c>
      <c r="C32" s="75">
        <f t="shared" si="0"/>
        <v>833.33333333333383</v>
      </c>
      <c r="D32" s="55"/>
      <c r="E32" s="56">
        <f t="shared" si="1"/>
        <v>0</v>
      </c>
      <c r="F32" s="57">
        <f t="shared" si="2"/>
        <v>0</v>
      </c>
      <c r="G32" s="63">
        <f t="shared" si="3"/>
        <v>2500</v>
      </c>
      <c r="H32" s="39"/>
      <c r="I32" s="40">
        <f t="shared" si="4"/>
        <v>0</v>
      </c>
      <c r="J32" s="76">
        <f t="shared" si="5"/>
        <v>0</v>
      </c>
      <c r="K32" s="32"/>
    </row>
    <row r="33" spans="8:11" x14ac:dyDescent="0.25">
      <c r="H33" s="3"/>
      <c r="K33" s="32"/>
    </row>
    <row r="34" spans="8:11" x14ac:dyDescent="0.25">
      <c r="K34" s="22"/>
    </row>
  </sheetData>
  <mergeCells count="2">
    <mergeCell ref="C1:E1"/>
    <mergeCell ref="G1:I1"/>
  </mergeCells>
  <conditionalFormatting sqref="D3:D32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2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215C-F1ED-40A2-A3DE-02FB741A7072}">
  <dimension ref="A1:R34"/>
  <sheetViews>
    <sheetView workbookViewId="0">
      <selection activeCell="D18" sqref="D17:D20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13.140625" style="1" customWidth="1"/>
    <col min="4" max="4" width="9" style="1" customWidth="1"/>
    <col min="5" max="5" width="7.5703125" style="1" bestFit="1" customWidth="1"/>
    <col min="6" max="6" width="13" style="1" customWidth="1"/>
    <col min="7" max="7" width="10.28515625" style="1" customWidth="1"/>
    <col min="8" max="8" width="8.85546875" style="1" bestFit="1" customWidth="1"/>
    <col min="9" max="9" width="7.5703125" style="1" bestFit="1" customWidth="1"/>
    <col min="10" max="10" width="10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32" t="s">
        <v>4</v>
      </c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32" t="s">
        <v>5</v>
      </c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F33</f>
        <v>0</v>
      </c>
      <c r="Q2" s="8" t="s">
        <v>10</v>
      </c>
    </row>
    <row r="3" spans="1:18" x14ac:dyDescent="0.25">
      <c r="A3" s="27" t="s">
        <v>4</v>
      </c>
      <c r="B3" s="28">
        <v>1</v>
      </c>
      <c r="C3" s="65">
        <f>N3</f>
        <v>26.881720430107528</v>
      </c>
      <c r="D3" s="66"/>
      <c r="E3" s="67">
        <f>D3</f>
        <v>0</v>
      </c>
      <c r="F3" s="68">
        <f>D3+November!$F$32</f>
        <v>0</v>
      </c>
      <c r="G3" s="69">
        <f>N6</f>
        <v>80.645161290322577</v>
      </c>
      <c r="H3" s="70"/>
      <c r="I3" s="71">
        <f>H3</f>
        <v>0</v>
      </c>
      <c r="J3" s="72">
        <f>H3+November!$J$32</f>
        <v>0</v>
      </c>
      <c r="K3" s="32"/>
      <c r="M3" s="9" t="s">
        <v>18</v>
      </c>
      <c r="N3" s="58">
        <f>N2/31</f>
        <v>26.881720430107528</v>
      </c>
      <c r="O3" s="11" t="s">
        <v>10</v>
      </c>
      <c r="P3" s="17"/>
      <c r="Q3" s="11"/>
    </row>
    <row r="4" spans="1:18" x14ac:dyDescent="0.25">
      <c r="A4" s="27" t="s">
        <v>5</v>
      </c>
      <c r="B4" s="28">
        <v>2</v>
      </c>
      <c r="C4" s="73">
        <f>$N$3+C3</f>
        <v>53.763440860215056</v>
      </c>
      <c r="D4" s="50"/>
      <c r="E4" s="51">
        <f>E3+D4</f>
        <v>0</v>
      </c>
      <c r="F4" s="52">
        <f>F3+D4</f>
        <v>0</v>
      </c>
      <c r="G4" s="62">
        <f>$N$6+G3</f>
        <v>161.29032258064515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2</v>
      </c>
      <c r="B5" s="28">
        <v>3</v>
      </c>
      <c r="C5" s="73">
        <f t="shared" ref="C5:C33" si="0">$N$3+C4</f>
        <v>80.645161290322591</v>
      </c>
      <c r="D5" s="50"/>
      <c r="E5" s="51">
        <f t="shared" ref="E5:E33" si="1">E4+D5</f>
        <v>0</v>
      </c>
      <c r="F5" s="52">
        <f t="shared" ref="F5:F33" si="2">F4+D5</f>
        <v>0</v>
      </c>
      <c r="G5" s="62">
        <f t="shared" ref="G5:G33" si="3">$N$6+G4</f>
        <v>241.93548387096774</v>
      </c>
      <c r="H5" s="34"/>
      <c r="I5" s="35">
        <f t="shared" ref="I5:I33" si="4">I4+H5</f>
        <v>0</v>
      </c>
      <c r="J5" s="74">
        <f t="shared" ref="J5:J33" si="5">J4+H5</f>
        <v>0</v>
      </c>
      <c r="K5" s="32"/>
      <c r="M5" s="9" t="s">
        <v>18</v>
      </c>
      <c r="N5" s="4">
        <f>N4/31</f>
        <v>1.3440860215053763</v>
      </c>
      <c r="O5" s="11" t="s">
        <v>9</v>
      </c>
      <c r="P5" s="17"/>
      <c r="Q5" s="11"/>
    </row>
    <row r="6" spans="1:18" x14ac:dyDescent="0.25">
      <c r="A6" s="27" t="s">
        <v>3</v>
      </c>
      <c r="B6" s="28">
        <v>4</v>
      </c>
      <c r="C6" s="73">
        <f t="shared" si="0"/>
        <v>107.52688172043011</v>
      </c>
      <c r="D6" s="50"/>
      <c r="E6" s="51">
        <f t="shared" si="1"/>
        <v>0</v>
      </c>
      <c r="F6" s="52">
        <f t="shared" si="2"/>
        <v>0</v>
      </c>
      <c r="G6" s="62">
        <f t="shared" si="3"/>
        <v>322.58064516129031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80.645161290322577</v>
      </c>
      <c r="O6" s="14" t="s">
        <v>11</v>
      </c>
      <c r="P6" s="19">
        <f>J33</f>
        <v>0</v>
      </c>
      <c r="Q6" s="14" t="s">
        <v>11</v>
      </c>
    </row>
    <row r="7" spans="1:18" x14ac:dyDescent="0.25">
      <c r="A7" s="27" t="s">
        <v>3</v>
      </c>
      <c r="B7" s="28">
        <v>5</v>
      </c>
      <c r="C7" s="73">
        <f t="shared" si="0"/>
        <v>134.40860215053763</v>
      </c>
      <c r="D7" s="50"/>
      <c r="E7" s="51">
        <f t="shared" si="1"/>
        <v>0</v>
      </c>
      <c r="F7" s="52">
        <f t="shared" si="2"/>
        <v>0</v>
      </c>
      <c r="G7" s="62">
        <f t="shared" si="3"/>
        <v>403.22580645161287</v>
      </c>
      <c r="H7" s="34"/>
      <c r="I7" s="35">
        <f t="shared" si="4"/>
        <v>0</v>
      </c>
      <c r="J7" s="74">
        <f t="shared" si="5"/>
        <v>0</v>
      </c>
      <c r="K7" s="32"/>
      <c r="L7" s="5"/>
    </row>
    <row r="8" spans="1:18" x14ac:dyDescent="0.25">
      <c r="A8" s="27" t="s">
        <v>4</v>
      </c>
      <c r="B8" s="28">
        <v>6</v>
      </c>
      <c r="C8" s="73">
        <f t="shared" si="0"/>
        <v>161.29032258064515</v>
      </c>
      <c r="D8" s="50"/>
      <c r="E8" s="51">
        <f t="shared" si="1"/>
        <v>0</v>
      </c>
      <c r="F8" s="52">
        <f t="shared" si="2"/>
        <v>0</v>
      </c>
      <c r="G8" s="62">
        <f t="shared" si="3"/>
        <v>483.87096774193543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5</v>
      </c>
      <c r="B9" s="28">
        <v>7</v>
      </c>
      <c r="C9" s="73">
        <f t="shared" si="0"/>
        <v>188.17204301075267</v>
      </c>
      <c r="D9" s="50"/>
      <c r="E9" s="51">
        <f t="shared" si="1"/>
        <v>0</v>
      </c>
      <c r="F9" s="52">
        <f t="shared" si="2"/>
        <v>0</v>
      </c>
      <c r="G9" s="62">
        <f t="shared" si="3"/>
        <v>564.51612903225805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E33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4</v>
      </c>
      <c r="B10" s="28">
        <v>8</v>
      </c>
      <c r="C10" s="73">
        <f t="shared" si="0"/>
        <v>215.05376344086019</v>
      </c>
      <c r="D10" s="50"/>
      <c r="E10" s="51">
        <f t="shared" si="1"/>
        <v>0</v>
      </c>
      <c r="F10" s="52">
        <f t="shared" si="2"/>
        <v>0</v>
      </c>
      <c r="G10" s="62">
        <f t="shared" si="3"/>
        <v>645.16129032258061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I33/60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5</v>
      </c>
      <c r="B11" s="28">
        <v>9</v>
      </c>
      <c r="C11" s="73">
        <f t="shared" si="0"/>
        <v>241.93548387096772</v>
      </c>
      <c r="D11" s="50"/>
      <c r="E11" s="51">
        <f t="shared" si="1"/>
        <v>0</v>
      </c>
      <c r="F11" s="52">
        <f t="shared" si="2"/>
        <v>0</v>
      </c>
      <c r="G11" s="62">
        <f t="shared" si="3"/>
        <v>725.80645161290317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2</v>
      </c>
      <c r="B12" s="28">
        <v>10</v>
      </c>
      <c r="C12" s="73">
        <f t="shared" si="0"/>
        <v>268.81720430107526</v>
      </c>
      <c r="D12" s="50"/>
      <c r="E12" s="51">
        <f t="shared" si="1"/>
        <v>0</v>
      </c>
      <c r="F12" s="52">
        <f t="shared" si="2"/>
        <v>0</v>
      </c>
      <c r="G12" s="62">
        <f t="shared" si="3"/>
        <v>806.45161290322574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3</v>
      </c>
      <c r="B13" s="28">
        <v>11</v>
      </c>
      <c r="C13" s="73">
        <f t="shared" si="0"/>
        <v>295.69892473118279</v>
      </c>
      <c r="D13" s="50"/>
      <c r="E13" s="51">
        <f t="shared" si="1"/>
        <v>0</v>
      </c>
      <c r="F13" s="52">
        <f t="shared" si="2"/>
        <v>0</v>
      </c>
      <c r="G13" s="62">
        <f t="shared" si="3"/>
        <v>887.0967741935483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3</v>
      </c>
      <c r="B14" s="28">
        <v>12</v>
      </c>
      <c r="C14" s="73">
        <f t="shared" si="0"/>
        <v>322.58064516129031</v>
      </c>
      <c r="D14" s="50"/>
      <c r="E14" s="51">
        <f t="shared" si="1"/>
        <v>0</v>
      </c>
      <c r="F14" s="52">
        <f t="shared" si="2"/>
        <v>0</v>
      </c>
      <c r="G14" s="62">
        <f t="shared" si="3"/>
        <v>967.74193548387086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4</v>
      </c>
      <c r="B15" s="28">
        <v>13</v>
      </c>
      <c r="C15" s="73">
        <f t="shared" si="0"/>
        <v>349.46236559139783</v>
      </c>
      <c r="D15" s="50"/>
      <c r="E15" s="51">
        <f t="shared" si="1"/>
        <v>0</v>
      </c>
      <c r="F15" s="52">
        <f t="shared" si="2"/>
        <v>0</v>
      </c>
      <c r="G15" s="62">
        <f t="shared" si="3"/>
        <v>1048.3870967741934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5</v>
      </c>
      <c r="B16" s="28">
        <v>14</v>
      </c>
      <c r="C16" s="73">
        <f t="shared" si="0"/>
        <v>376.34408602150535</v>
      </c>
      <c r="D16" s="50"/>
      <c r="E16" s="51">
        <f t="shared" si="1"/>
        <v>0</v>
      </c>
      <c r="F16" s="52">
        <f t="shared" si="2"/>
        <v>0</v>
      </c>
      <c r="G16" s="62">
        <f t="shared" si="3"/>
        <v>1129.0322580645161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4</v>
      </c>
      <c r="B17" s="28">
        <v>15</v>
      </c>
      <c r="C17" s="73">
        <f t="shared" si="0"/>
        <v>403.22580645161287</v>
      </c>
      <c r="D17" s="50"/>
      <c r="E17" s="51">
        <f t="shared" si="1"/>
        <v>0</v>
      </c>
      <c r="F17" s="52">
        <f t="shared" si="2"/>
        <v>0</v>
      </c>
      <c r="G17" s="62">
        <f t="shared" si="3"/>
        <v>1209.6774193548388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5</v>
      </c>
      <c r="B18" s="28">
        <v>16</v>
      </c>
      <c r="C18" s="73">
        <f t="shared" si="0"/>
        <v>430.10752688172039</v>
      </c>
      <c r="D18" s="50"/>
      <c r="E18" s="51">
        <f t="shared" si="1"/>
        <v>0</v>
      </c>
      <c r="F18" s="52">
        <f t="shared" si="2"/>
        <v>0</v>
      </c>
      <c r="G18" s="62">
        <f t="shared" si="3"/>
        <v>1290.3225806451615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2</v>
      </c>
      <c r="B19" s="28">
        <v>17</v>
      </c>
      <c r="C19" s="73">
        <f t="shared" si="0"/>
        <v>456.98924731182791</v>
      </c>
      <c r="D19" s="50"/>
      <c r="E19" s="51">
        <f t="shared" si="1"/>
        <v>0</v>
      </c>
      <c r="F19" s="52">
        <f t="shared" si="2"/>
        <v>0</v>
      </c>
      <c r="G19" s="62">
        <f t="shared" si="3"/>
        <v>1370.9677419354841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3</v>
      </c>
      <c r="B20" s="28">
        <v>18</v>
      </c>
      <c r="C20" s="73">
        <f t="shared" si="0"/>
        <v>483.87096774193543</v>
      </c>
      <c r="D20" s="50"/>
      <c r="E20" s="51">
        <f t="shared" si="1"/>
        <v>0</v>
      </c>
      <c r="F20" s="52">
        <f t="shared" si="2"/>
        <v>0</v>
      </c>
      <c r="G20" s="62">
        <f t="shared" si="3"/>
        <v>1451.6129032258068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3</v>
      </c>
      <c r="B21" s="28">
        <v>19</v>
      </c>
      <c r="C21" s="73">
        <f t="shared" si="0"/>
        <v>510.75268817204295</v>
      </c>
      <c r="D21" s="50"/>
      <c r="E21" s="51">
        <f t="shared" si="1"/>
        <v>0</v>
      </c>
      <c r="F21" s="52">
        <f t="shared" si="2"/>
        <v>0</v>
      </c>
      <c r="G21" s="62">
        <f t="shared" si="3"/>
        <v>1532.2580645161295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4</v>
      </c>
      <c r="B22" s="28">
        <v>20</v>
      </c>
      <c r="C22" s="73">
        <f t="shared" si="0"/>
        <v>537.63440860215053</v>
      </c>
      <c r="D22" s="50"/>
      <c r="E22" s="51">
        <f t="shared" si="1"/>
        <v>0</v>
      </c>
      <c r="F22" s="52">
        <f t="shared" si="2"/>
        <v>0</v>
      </c>
      <c r="G22" s="62">
        <f t="shared" si="3"/>
        <v>1612.9032258064522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5</v>
      </c>
      <c r="B23" s="28">
        <v>21</v>
      </c>
      <c r="C23" s="73">
        <f t="shared" si="0"/>
        <v>564.51612903225805</v>
      </c>
      <c r="D23" s="50"/>
      <c r="E23" s="51">
        <f t="shared" si="1"/>
        <v>0</v>
      </c>
      <c r="F23" s="52">
        <f t="shared" si="2"/>
        <v>0</v>
      </c>
      <c r="G23" s="62">
        <f t="shared" si="3"/>
        <v>1693.5483870967748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4</v>
      </c>
      <c r="B24" s="28">
        <v>22</v>
      </c>
      <c r="C24" s="73">
        <f t="shared" si="0"/>
        <v>591.39784946236557</v>
      </c>
      <c r="D24" s="50"/>
      <c r="E24" s="51">
        <f t="shared" si="1"/>
        <v>0</v>
      </c>
      <c r="F24" s="52">
        <f t="shared" si="2"/>
        <v>0</v>
      </c>
      <c r="G24" s="62">
        <f t="shared" si="3"/>
        <v>1774.1935483870975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5</v>
      </c>
      <c r="B25" s="28">
        <v>23</v>
      </c>
      <c r="C25" s="73">
        <f t="shared" si="0"/>
        <v>618.27956989247309</v>
      </c>
      <c r="D25" s="50"/>
      <c r="E25" s="51">
        <f t="shared" si="1"/>
        <v>0</v>
      </c>
      <c r="F25" s="52">
        <f t="shared" si="2"/>
        <v>0</v>
      </c>
      <c r="G25" s="62">
        <f t="shared" si="3"/>
        <v>1854.8387096774202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2</v>
      </c>
      <c r="B26" s="28">
        <v>24</v>
      </c>
      <c r="C26" s="73">
        <f t="shared" si="0"/>
        <v>645.16129032258061</v>
      </c>
      <c r="D26" s="50"/>
      <c r="E26" s="51">
        <f t="shared" si="1"/>
        <v>0</v>
      </c>
      <c r="F26" s="52">
        <f t="shared" si="2"/>
        <v>0</v>
      </c>
      <c r="G26" s="62">
        <f t="shared" si="3"/>
        <v>1935.4838709677429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3</v>
      </c>
      <c r="B27" s="28">
        <v>25</v>
      </c>
      <c r="C27" s="73">
        <f t="shared" si="0"/>
        <v>672.04301075268813</v>
      </c>
      <c r="D27" s="50"/>
      <c r="E27" s="51">
        <f t="shared" si="1"/>
        <v>0</v>
      </c>
      <c r="F27" s="52">
        <f t="shared" si="2"/>
        <v>0</v>
      </c>
      <c r="G27" s="62">
        <f t="shared" si="3"/>
        <v>2016.1290322580655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3</v>
      </c>
      <c r="B28" s="28">
        <v>26</v>
      </c>
      <c r="C28" s="73">
        <f t="shared" si="0"/>
        <v>698.92473118279565</v>
      </c>
      <c r="D28" s="50"/>
      <c r="E28" s="51">
        <f t="shared" si="1"/>
        <v>0</v>
      </c>
      <c r="F28" s="52">
        <f t="shared" si="2"/>
        <v>0</v>
      </c>
      <c r="G28" s="62">
        <f t="shared" si="3"/>
        <v>2096.7741935483882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4</v>
      </c>
      <c r="B29" s="28">
        <v>27</v>
      </c>
      <c r="C29" s="73">
        <f t="shared" si="0"/>
        <v>725.80645161290317</v>
      </c>
      <c r="D29" s="50"/>
      <c r="E29" s="51">
        <f t="shared" si="1"/>
        <v>0</v>
      </c>
      <c r="F29" s="52">
        <f t="shared" si="2"/>
        <v>0</v>
      </c>
      <c r="G29" s="62">
        <f t="shared" si="3"/>
        <v>2177.4193548387107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5</v>
      </c>
      <c r="B30" s="28">
        <v>28</v>
      </c>
      <c r="C30" s="73">
        <f t="shared" si="0"/>
        <v>752.6881720430107</v>
      </c>
      <c r="D30" s="50"/>
      <c r="E30" s="51">
        <f t="shared" si="1"/>
        <v>0</v>
      </c>
      <c r="F30" s="52">
        <f t="shared" si="2"/>
        <v>0</v>
      </c>
      <c r="G30" s="62">
        <f t="shared" si="3"/>
        <v>2258.0645161290331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4</v>
      </c>
      <c r="B31" s="28">
        <v>29</v>
      </c>
      <c r="C31" s="73">
        <f t="shared" si="0"/>
        <v>779.56989247311822</v>
      </c>
      <c r="D31" s="50"/>
      <c r="E31" s="51">
        <f t="shared" si="1"/>
        <v>0</v>
      </c>
      <c r="F31" s="52">
        <f t="shared" si="2"/>
        <v>0</v>
      </c>
      <c r="G31" s="62">
        <f t="shared" si="3"/>
        <v>2338.7096774193556</v>
      </c>
      <c r="H31" s="34"/>
      <c r="I31" s="35">
        <f t="shared" si="4"/>
        <v>0</v>
      </c>
      <c r="J31" s="74">
        <f t="shared" si="5"/>
        <v>0</v>
      </c>
      <c r="K31" s="32"/>
    </row>
    <row r="32" spans="1:13" x14ac:dyDescent="0.25">
      <c r="A32" s="27" t="s">
        <v>5</v>
      </c>
      <c r="B32" s="28">
        <v>30</v>
      </c>
      <c r="C32" s="73">
        <f t="shared" si="0"/>
        <v>806.45161290322574</v>
      </c>
      <c r="D32" s="50"/>
      <c r="E32" s="51">
        <f t="shared" si="1"/>
        <v>0</v>
      </c>
      <c r="F32" s="52">
        <f t="shared" si="2"/>
        <v>0</v>
      </c>
      <c r="G32" s="62">
        <f t="shared" si="3"/>
        <v>2419.354838709678</v>
      </c>
      <c r="H32" s="34"/>
      <c r="I32" s="35">
        <f t="shared" si="4"/>
        <v>0</v>
      </c>
      <c r="J32" s="74">
        <f t="shared" si="5"/>
        <v>0</v>
      </c>
      <c r="K32" s="32"/>
    </row>
    <row r="33" spans="1:11" ht="15.75" thickBot="1" x14ac:dyDescent="0.3">
      <c r="A33" s="27" t="s">
        <v>2</v>
      </c>
      <c r="B33" s="28">
        <v>31</v>
      </c>
      <c r="C33" s="75">
        <f t="shared" si="0"/>
        <v>833.33333333333326</v>
      </c>
      <c r="D33" s="55"/>
      <c r="E33" s="56">
        <f t="shared" si="1"/>
        <v>0</v>
      </c>
      <c r="F33" s="57">
        <f t="shared" si="2"/>
        <v>0</v>
      </c>
      <c r="G33" s="63">
        <f t="shared" si="3"/>
        <v>2500.0000000000005</v>
      </c>
      <c r="H33" s="39"/>
      <c r="I33" s="40">
        <f t="shared" si="4"/>
        <v>0</v>
      </c>
      <c r="J33" s="76">
        <f t="shared" si="5"/>
        <v>0</v>
      </c>
      <c r="K33" s="32"/>
    </row>
    <row r="34" spans="1:11" x14ac:dyDescent="0.25">
      <c r="H34" s="3"/>
      <c r="K34" s="22"/>
    </row>
  </sheetData>
  <mergeCells count="2">
    <mergeCell ref="C1:E1"/>
    <mergeCell ref="G1:I1"/>
  </mergeCells>
  <conditionalFormatting sqref="D3:D33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3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DA2A-101F-4CF7-86BD-26E4EE2CCFE3}">
  <dimension ref="A1:R34"/>
  <sheetViews>
    <sheetView workbookViewId="0">
      <selection activeCell="H7" sqref="H7:H23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7109375" style="1" bestFit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21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F33</f>
        <v>0</v>
      </c>
      <c r="Q2" s="8" t="s">
        <v>10</v>
      </c>
    </row>
    <row r="3" spans="1:18" x14ac:dyDescent="0.25">
      <c r="A3" s="27" t="s">
        <v>2</v>
      </c>
      <c r="B3" s="28">
        <v>1</v>
      </c>
      <c r="C3" s="65">
        <f>N3</f>
        <v>26.881720430107528</v>
      </c>
      <c r="D3" s="66"/>
      <c r="E3" s="67">
        <f>D3</f>
        <v>0</v>
      </c>
      <c r="F3" s="68">
        <f>D3</f>
        <v>0</v>
      </c>
      <c r="G3" s="69">
        <f>N6</f>
        <v>80.645161290322577</v>
      </c>
      <c r="H3" s="70"/>
      <c r="I3" s="71">
        <f>H3</f>
        <v>0</v>
      </c>
      <c r="J3" s="72">
        <f>H3</f>
        <v>0</v>
      </c>
      <c r="K3" s="32"/>
      <c r="M3" s="9" t="s">
        <v>18</v>
      </c>
      <c r="N3" s="10">
        <f>N2/31</f>
        <v>26.881720430107528</v>
      </c>
      <c r="O3" s="11" t="s">
        <v>10</v>
      </c>
      <c r="P3" s="42"/>
      <c r="Q3" s="11"/>
    </row>
    <row r="4" spans="1:18" x14ac:dyDescent="0.25">
      <c r="A4" s="27" t="s">
        <v>3</v>
      </c>
      <c r="B4" s="28">
        <v>2</v>
      </c>
      <c r="C4" s="73">
        <f>C3+$N$3</f>
        <v>53.763440860215056</v>
      </c>
      <c r="D4" s="50"/>
      <c r="E4" s="51">
        <f>E3+D4</f>
        <v>0</v>
      </c>
      <c r="F4" s="52">
        <f>F3+D4</f>
        <v>0</v>
      </c>
      <c r="G4" s="62">
        <f>G3+$N$6</f>
        <v>161.29032258064515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3</v>
      </c>
      <c r="B5" s="28">
        <v>3</v>
      </c>
      <c r="C5" s="73">
        <f t="shared" ref="C5:C33" si="0">C4+$N$3</f>
        <v>80.645161290322591</v>
      </c>
      <c r="D5" s="50"/>
      <c r="E5" s="51">
        <f t="shared" ref="E5:E33" si="1">E4+D5</f>
        <v>0</v>
      </c>
      <c r="F5" s="52">
        <f t="shared" ref="F5:F33" si="2">F4+D5</f>
        <v>0</v>
      </c>
      <c r="G5" s="62">
        <f t="shared" ref="G5:G33" si="3">G4+$N$6</f>
        <v>241.93548387096774</v>
      </c>
      <c r="H5" s="34"/>
      <c r="I5" s="35">
        <f t="shared" ref="I5:I33" si="4">I4+H5</f>
        <v>0</v>
      </c>
      <c r="J5" s="74">
        <f t="shared" ref="J5:J33" si="5">J4+H5</f>
        <v>0</v>
      </c>
      <c r="K5" s="32"/>
      <c r="M5" s="9" t="s">
        <v>18</v>
      </c>
      <c r="N5" s="4">
        <f>N4/31</f>
        <v>1.3440860215053763</v>
      </c>
      <c r="O5" s="11" t="s">
        <v>9</v>
      </c>
      <c r="P5" s="42"/>
      <c r="Q5" s="11"/>
    </row>
    <row r="6" spans="1:18" x14ac:dyDescent="0.25">
      <c r="A6" s="27" t="s">
        <v>4</v>
      </c>
      <c r="B6" s="28">
        <v>4</v>
      </c>
      <c r="C6" s="73">
        <f t="shared" si="0"/>
        <v>107.52688172043011</v>
      </c>
      <c r="D6" s="50"/>
      <c r="E6" s="51">
        <f t="shared" si="1"/>
        <v>0</v>
      </c>
      <c r="F6" s="52">
        <f t="shared" si="2"/>
        <v>0</v>
      </c>
      <c r="G6" s="62">
        <f t="shared" si="3"/>
        <v>322.58064516129031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80.645161290322577</v>
      </c>
      <c r="O6" s="14" t="s">
        <v>11</v>
      </c>
      <c r="P6" s="19">
        <f>J33</f>
        <v>0</v>
      </c>
      <c r="Q6" s="14" t="s">
        <v>11</v>
      </c>
    </row>
    <row r="7" spans="1:18" x14ac:dyDescent="0.25">
      <c r="A7" s="27" t="s">
        <v>5</v>
      </c>
      <c r="B7" s="28">
        <v>5</v>
      </c>
      <c r="C7" s="73">
        <f t="shared" si="0"/>
        <v>134.40860215053763</v>
      </c>
      <c r="D7" s="50"/>
      <c r="E7" s="51">
        <f t="shared" si="1"/>
        <v>0</v>
      </c>
      <c r="F7" s="52">
        <f t="shared" si="2"/>
        <v>0</v>
      </c>
      <c r="G7" s="62">
        <f t="shared" si="3"/>
        <v>403.22580645161287</v>
      </c>
      <c r="H7" s="34"/>
      <c r="I7" s="35">
        <f t="shared" si="4"/>
        <v>0</v>
      </c>
      <c r="J7" s="74">
        <f t="shared" si="5"/>
        <v>0</v>
      </c>
      <c r="K7" s="32"/>
      <c r="L7" s="5"/>
    </row>
    <row r="8" spans="1:18" x14ac:dyDescent="0.25">
      <c r="A8" s="27" t="s">
        <v>4</v>
      </c>
      <c r="B8" s="28">
        <v>6</v>
      </c>
      <c r="C8" s="73">
        <f t="shared" si="0"/>
        <v>161.29032258064515</v>
      </c>
      <c r="D8" s="50"/>
      <c r="E8" s="51">
        <f t="shared" si="1"/>
        <v>0</v>
      </c>
      <c r="F8" s="52">
        <f t="shared" si="2"/>
        <v>0</v>
      </c>
      <c r="G8" s="62">
        <f t="shared" si="3"/>
        <v>483.87096774193543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5</v>
      </c>
      <c r="B9" s="28">
        <v>7</v>
      </c>
      <c r="C9" s="73">
        <f t="shared" si="0"/>
        <v>188.17204301075267</v>
      </c>
      <c r="D9" s="50"/>
      <c r="E9" s="51">
        <f t="shared" si="1"/>
        <v>0</v>
      </c>
      <c r="F9" s="52">
        <f t="shared" si="2"/>
        <v>0</v>
      </c>
      <c r="G9" s="62">
        <f t="shared" si="3"/>
        <v>564.51612903225805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E33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2</v>
      </c>
      <c r="B10" s="28">
        <v>8</v>
      </c>
      <c r="C10" s="73">
        <f t="shared" si="0"/>
        <v>215.05376344086019</v>
      </c>
      <c r="D10" s="50"/>
      <c r="E10" s="51">
        <f t="shared" si="1"/>
        <v>0</v>
      </c>
      <c r="F10" s="52">
        <f t="shared" si="2"/>
        <v>0</v>
      </c>
      <c r="G10" s="62">
        <f t="shared" si="3"/>
        <v>645.16129032258061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I33/60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3</v>
      </c>
      <c r="B11" s="28">
        <v>9</v>
      </c>
      <c r="C11" s="73">
        <f t="shared" si="0"/>
        <v>241.93548387096772</v>
      </c>
      <c r="D11" s="50"/>
      <c r="E11" s="51">
        <f t="shared" si="1"/>
        <v>0</v>
      </c>
      <c r="F11" s="52">
        <f t="shared" si="2"/>
        <v>0</v>
      </c>
      <c r="G11" s="62">
        <f t="shared" si="3"/>
        <v>725.80645161290317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3</v>
      </c>
      <c r="B12" s="28">
        <v>10</v>
      </c>
      <c r="C12" s="73">
        <f t="shared" si="0"/>
        <v>268.81720430107526</v>
      </c>
      <c r="D12" s="50"/>
      <c r="E12" s="51">
        <f t="shared" si="1"/>
        <v>0</v>
      </c>
      <c r="F12" s="52">
        <f t="shared" si="2"/>
        <v>0</v>
      </c>
      <c r="G12" s="62">
        <f t="shared" si="3"/>
        <v>806.45161290322574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4</v>
      </c>
      <c r="B13" s="28">
        <v>11</v>
      </c>
      <c r="C13" s="73">
        <f t="shared" si="0"/>
        <v>295.69892473118279</v>
      </c>
      <c r="D13" s="50"/>
      <c r="E13" s="51">
        <f t="shared" si="1"/>
        <v>0</v>
      </c>
      <c r="F13" s="52">
        <f t="shared" si="2"/>
        <v>0</v>
      </c>
      <c r="G13" s="62">
        <f t="shared" si="3"/>
        <v>887.0967741935483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5</v>
      </c>
      <c r="B14" s="28">
        <v>12</v>
      </c>
      <c r="C14" s="73">
        <f t="shared" si="0"/>
        <v>322.58064516129031</v>
      </c>
      <c r="D14" s="50"/>
      <c r="E14" s="51">
        <f t="shared" si="1"/>
        <v>0</v>
      </c>
      <c r="F14" s="52">
        <f t="shared" si="2"/>
        <v>0</v>
      </c>
      <c r="G14" s="62">
        <f t="shared" si="3"/>
        <v>967.74193548387086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4</v>
      </c>
      <c r="B15" s="28">
        <v>13</v>
      </c>
      <c r="C15" s="73">
        <f t="shared" si="0"/>
        <v>349.46236559139783</v>
      </c>
      <c r="D15" s="50"/>
      <c r="E15" s="51">
        <f t="shared" si="1"/>
        <v>0</v>
      </c>
      <c r="F15" s="52">
        <f t="shared" si="2"/>
        <v>0</v>
      </c>
      <c r="G15" s="62">
        <f t="shared" si="3"/>
        <v>1048.3870967741934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5</v>
      </c>
      <c r="B16" s="28">
        <v>14</v>
      </c>
      <c r="C16" s="73">
        <f t="shared" si="0"/>
        <v>376.34408602150535</v>
      </c>
      <c r="D16" s="50"/>
      <c r="E16" s="51">
        <f t="shared" si="1"/>
        <v>0</v>
      </c>
      <c r="F16" s="52">
        <f t="shared" si="2"/>
        <v>0</v>
      </c>
      <c r="G16" s="62">
        <f t="shared" si="3"/>
        <v>1129.0322580645161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2</v>
      </c>
      <c r="B17" s="28">
        <v>15</v>
      </c>
      <c r="C17" s="73">
        <f t="shared" si="0"/>
        <v>403.22580645161287</v>
      </c>
      <c r="D17" s="50"/>
      <c r="E17" s="51">
        <f t="shared" si="1"/>
        <v>0</v>
      </c>
      <c r="F17" s="52">
        <f t="shared" si="2"/>
        <v>0</v>
      </c>
      <c r="G17" s="62">
        <f t="shared" si="3"/>
        <v>1209.6774193548388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3</v>
      </c>
      <c r="B18" s="28">
        <v>16</v>
      </c>
      <c r="C18" s="73">
        <f t="shared" si="0"/>
        <v>430.10752688172039</v>
      </c>
      <c r="D18" s="50"/>
      <c r="E18" s="51">
        <f t="shared" si="1"/>
        <v>0</v>
      </c>
      <c r="F18" s="52">
        <f t="shared" si="2"/>
        <v>0</v>
      </c>
      <c r="G18" s="62">
        <f t="shared" si="3"/>
        <v>1290.3225806451615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3</v>
      </c>
      <c r="B19" s="28">
        <v>17</v>
      </c>
      <c r="C19" s="73">
        <f t="shared" si="0"/>
        <v>456.98924731182791</v>
      </c>
      <c r="D19" s="50"/>
      <c r="E19" s="51">
        <f t="shared" si="1"/>
        <v>0</v>
      </c>
      <c r="F19" s="52">
        <f t="shared" si="2"/>
        <v>0</v>
      </c>
      <c r="G19" s="62">
        <f t="shared" si="3"/>
        <v>1370.9677419354841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4</v>
      </c>
      <c r="B20" s="28">
        <v>18</v>
      </c>
      <c r="C20" s="73">
        <f t="shared" si="0"/>
        <v>483.87096774193543</v>
      </c>
      <c r="D20" s="50"/>
      <c r="E20" s="51">
        <f t="shared" si="1"/>
        <v>0</v>
      </c>
      <c r="F20" s="52">
        <f t="shared" si="2"/>
        <v>0</v>
      </c>
      <c r="G20" s="62">
        <f t="shared" si="3"/>
        <v>1451.6129032258068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5</v>
      </c>
      <c r="B21" s="28">
        <v>19</v>
      </c>
      <c r="C21" s="73">
        <f t="shared" si="0"/>
        <v>510.75268817204295</v>
      </c>
      <c r="D21" s="50"/>
      <c r="E21" s="51">
        <f t="shared" si="1"/>
        <v>0</v>
      </c>
      <c r="F21" s="52">
        <f t="shared" si="2"/>
        <v>0</v>
      </c>
      <c r="G21" s="62">
        <f t="shared" si="3"/>
        <v>1532.2580645161295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4</v>
      </c>
      <c r="B22" s="28">
        <v>20</v>
      </c>
      <c r="C22" s="73">
        <f t="shared" si="0"/>
        <v>537.63440860215053</v>
      </c>
      <c r="D22" s="50"/>
      <c r="E22" s="51">
        <f t="shared" si="1"/>
        <v>0</v>
      </c>
      <c r="F22" s="52">
        <f t="shared" si="2"/>
        <v>0</v>
      </c>
      <c r="G22" s="62">
        <f t="shared" si="3"/>
        <v>1612.9032258064522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5</v>
      </c>
      <c r="B23" s="28">
        <v>21</v>
      </c>
      <c r="C23" s="73">
        <f t="shared" si="0"/>
        <v>564.51612903225805</v>
      </c>
      <c r="D23" s="50"/>
      <c r="E23" s="51">
        <f t="shared" si="1"/>
        <v>0</v>
      </c>
      <c r="F23" s="52">
        <f t="shared" si="2"/>
        <v>0</v>
      </c>
      <c r="G23" s="62">
        <f t="shared" si="3"/>
        <v>1693.5483870967748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2</v>
      </c>
      <c r="B24" s="28">
        <v>22</v>
      </c>
      <c r="C24" s="73">
        <f t="shared" si="0"/>
        <v>591.39784946236557</v>
      </c>
      <c r="D24" s="50"/>
      <c r="E24" s="51">
        <f t="shared" si="1"/>
        <v>0</v>
      </c>
      <c r="F24" s="52">
        <f t="shared" si="2"/>
        <v>0</v>
      </c>
      <c r="G24" s="62">
        <f t="shared" si="3"/>
        <v>1774.1935483870975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3</v>
      </c>
      <c r="B25" s="28">
        <v>23</v>
      </c>
      <c r="C25" s="73">
        <f t="shared" si="0"/>
        <v>618.27956989247309</v>
      </c>
      <c r="D25" s="50"/>
      <c r="E25" s="51">
        <f t="shared" si="1"/>
        <v>0</v>
      </c>
      <c r="F25" s="52">
        <f t="shared" si="2"/>
        <v>0</v>
      </c>
      <c r="G25" s="62">
        <f t="shared" si="3"/>
        <v>1854.8387096774202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3</v>
      </c>
      <c r="B26" s="28">
        <v>24</v>
      </c>
      <c r="C26" s="73">
        <f t="shared" si="0"/>
        <v>645.16129032258061</v>
      </c>
      <c r="D26" s="50"/>
      <c r="E26" s="51">
        <f t="shared" si="1"/>
        <v>0</v>
      </c>
      <c r="F26" s="52">
        <f t="shared" si="2"/>
        <v>0</v>
      </c>
      <c r="G26" s="62">
        <f t="shared" si="3"/>
        <v>1935.4838709677429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4</v>
      </c>
      <c r="B27" s="28">
        <v>25</v>
      </c>
      <c r="C27" s="73">
        <f t="shared" si="0"/>
        <v>672.04301075268813</v>
      </c>
      <c r="D27" s="50"/>
      <c r="E27" s="51">
        <f t="shared" si="1"/>
        <v>0</v>
      </c>
      <c r="F27" s="52">
        <f t="shared" si="2"/>
        <v>0</v>
      </c>
      <c r="G27" s="62">
        <f t="shared" si="3"/>
        <v>2016.1290322580655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5</v>
      </c>
      <c r="B28" s="28">
        <v>26</v>
      </c>
      <c r="C28" s="73">
        <f t="shared" si="0"/>
        <v>698.92473118279565</v>
      </c>
      <c r="D28" s="50"/>
      <c r="E28" s="51">
        <f t="shared" si="1"/>
        <v>0</v>
      </c>
      <c r="F28" s="52">
        <f t="shared" si="2"/>
        <v>0</v>
      </c>
      <c r="G28" s="62">
        <f t="shared" si="3"/>
        <v>2096.7741935483882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4</v>
      </c>
      <c r="B29" s="28">
        <v>27</v>
      </c>
      <c r="C29" s="73">
        <f t="shared" si="0"/>
        <v>725.80645161290317</v>
      </c>
      <c r="D29" s="50"/>
      <c r="E29" s="51">
        <f t="shared" si="1"/>
        <v>0</v>
      </c>
      <c r="F29" s="52">
        <f t="shared" si="2"/>
        <v>0</v>
      </c>
      <c r="G29" s="62">
        <f t="shared" si="3"/>
        <v>2177.4193548387107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5</v>
      </c>
      <c r="B30" s="28">
        <v>28</v>
      </c>
      <c r="C30" s="73">
        <f t="shared" si="0"/>
        <v>752.6881720430107</v>
      </c>
      <c r="D30" s="50"/>
      <c r="E30" s="51">
        <f t="shared" si="1"/>
        <v>0</v>
      </c>
      <c r="F30" s="52">
        <f t="shared" si="2"/>
        <v>0</v>
      </c>
      <c r="G30" s="62">
        <f t="shared" si="3"/>
        <v>2258.0645161290331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2</v>
      </c>
      <c r="B31" s="28">
        <v>29</v>
      </c>
      <c r="C31" s="73">
        <f t="shared" si="0"/>
        <v>779.56989247311822</v>
      </c>
      <c r="D31" s="50"/>
      <c r="E31" s="51">
        <f t="shared" si="1"/>
        <v>0</v>
      </c>
      <c r="F31" s="52">
        <f t="shared" si="2"/>
        <v>0</v>
      </c>
      <c r="G31" s="62">
        <f t="shared" si="3"/>
        <v>2338.7096774193556</v>
      </c>
      <c r="H31" s="34"/>
      <c r="I31" s="35">
        <f t="shared" si="4"/>
        <v>0</v>
      </c>
      <c r="J31" s="74">
        <f t="shared" si="5"/>
        <v>0</v>
      </c>
      <c r="K31" s="32"/>
    </row>
    <row r="32" spans="1:13" x14ac:dyDescent="0.25">
      <c r="A32" s="27" t="s">
        <v>3</v>
      </c>
      <c r="B32" s="28">
        <v>30</v>
      </c>
      <c r="C32" s="73">
        <f t="shared" si="0"/>
        <v>806.45161290322574</v>
      </c>
      <c r="D32" s="50"/>
      <c r="E32" s="51">
        <f t="shared" si="1"/>
        <v>0</v>
      </c>
      <c r="F32" s="52">
        <f t="shared" si="2"/>
        <v>0</v>
      </c>
      <c r="G32" s="62">
        <f t="shared" si="3"/>
        <v>2419.354838709678</v>
      </c>
      <c r="H32" s="34"/>
      <c r="I32" s="35">
        <f t="shared" si="4"/>
        <v>0</v>
      </c>
      <c r="J32" s="74">
        <f t="shared" si="5"/>
        <v>0</v>
      </c>
      <c r="K32" s="32"/>
    </row>
    <row r="33" spans="1:11" ht="15.75" thickBot="1" x14ac:dyDescent="0.3">
      <c r="A33" s="77" t="s">
        <v>3</v>
      </c>
      <c r="B33" s="78">
        <v>31</v>
      </c>
      <c r="C33" s="75">
        <f t="shared" si="0"/>
        <v>833.33333333333326</v>
      </c>
      <c r="D33" s="79"/>
      <c r="E33" s="56">
        <f t="shared" si="1"/>
        <v>0</v>
      </c>
      <c r="F33" s="57">
        <f t="shared" si="2"/>
        <v>0</v>
      </c>
      <c r="G33" s="63">
        <f t="shared" si="3"/>
        <v>2500.0000000000005</v>
      </c>
      <c r="H33" s="39"/>
      <c r="I33" s="40">
        <f t="shared" si="4"/>
        <v>0</v>
      </c>
      <c r="J33" s="76">
        <f t="shared" si="5"/>
        <v>0</v>
      </c>
      <c r="K33" s="32"/>
    </row>
    <row r="34" spans="1:11" x14ac:dyDescent="0.25">
      <c r="H34" s="3"/>
      <c r="K34" s="22"/>
    </row>
  </sheetData>
  <mergeCells count="2">
    <mergeCell ref="G1:I1"/>
    <mergeCell ref="C1:E1"/>
  </mergeCells>
  <conditionalFormatting sqref="D3:D33">
    <cfRule type="colorScale" priority="4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3">
    <cfRule type="colorScale" priority="5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740D-022C-4B02-B5B7-9C3482782E56}">
  <dimension ref="A1:R34"/>
  <sheetViews>
    <sheetView workbookViewId="0">
      <selection activeCell="H25" sqref="H25:H30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140625" style="1" bestFit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21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F30</f>
        <v>0</v>
      </c>
      <c r="Q2" s="8" t="s">
        <v>10</v>
      </c>
    </row>
    <row r="3" spans="1:18" x14ac:dyDescent="0.25">
      <c r="A3" s="27" t="s">
        <v>4</v>
      </c>
      <c r="B3" s="28">
        <v>1</v>
      </c>
      <c r="C3" s="65">
        <f>N3</f>
        <v>29.761904761904763</v>
      </c>
      <c r="D3" s="66"/>
      <c r="E3" s="67">
        <f>D3</f>
        <v>0</v>
      </c>
      <c r="F3" s="68">
        <f>Januar!F33+D3</f>
        <v>0</v>
      </c>
      <c r="G3" s="69">
        <f>N6</f>
        <v>89.285714285714278</v>
      </c>
      <c r="H3" s="70"/>
      <c r="I3" s="71">
        <f>H3</f>
        <v>0</v>
      </c>
      <c r="J3" s="72">
        <f>Januar!J33+H3</f>
        <v>0</v>
      </c>
      <c r="K3" s="32"/>
      <c r="M3" s="9" t="s">
        <v>18</v>
      </c>
      <c r="N3" s="58">
        <f>N2/28</f>
        <v>29.761904761904763</v>
      </c>
      <c r="O3" s="11" t="s">
        <v>10</v>
      </c>
      <c r="P3" s="17"/>
      <c r="Q3" s="11"/>
    </row>
    <row r="4" spans="1:18" x14ac:dyDescent="0.25">
      <c r="A4" s="27" t="s">
        <v>5</v>
      </c>
      <c r="B4" s="28">
        <v>2</v>
      </c>
      <c r="C4" s="73">
        <f>C3+$N$3</f>
        <v>59.523809523809526</v>
      </c>
      <c r="D4" s="50"/>
      <c r="E4" s="51">
        <f>E3+D4</f>
        <v>0</v>
      </c>
      <c r="F4" s="52">
        <f>F3+D4</f>
        <v>0</v>
      </c>
      <c r="G4" s="62">
        <f>G3+$N$4</f>
        <v>130.95238095238093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4</v>
      </c>
      <c r="B5" s="28">
        <v>3</v>
      </c>
      <c r="C5" s="73">
        <f t="shared" ref="C5:C30" si="0">C4+$N$3</f>
        <v>89.285714285714292</v>
      </c>
      <c r="D5" s="50"/>
      <c r="E5" s="51">
        <f t="shared" ref="E5:E30" si="1">E4+D5</f>
        <v>0</v>
      </c>
      <c r="F5" s="52">
        <f t="shared" ref="F5:F30" si="2">F4+D5</f>
        <v>0</v>
      </c>
      <c r="G5" s="62">
        <f t="shared" ref="G5:G30" si="3">G4+$N$4</f>
        <v>172.61904761904759</v>
      </c>
      <c r="H5" s="34"/>
      <c r="I5" s="35">
        <f t="shared" ref="I5:I30" si="4">I4+H5</f>
        <v>0</v>
      </c>
      <c r="J5" s="74">
        <f t="shared" ref="J5:J30" si="5">J4+H5</f>
        <v>0</v>
      </c>
      <c r="K5" s="32"/>
      <c r="M5" s="9" t="s">
        <v>18</v>
      </c>
      <c r="N5" s="4">
        <f>N4/28</f>
        <v>1.4880952380952379</v>
      </c>
      <c r="O5" s="11" t="s">
        <v>9</v>
      </c>
      <c r="P5" s="17"/>
      <c r="Q5" s="11"/>
    </row>
    <row r="6" spans="1:18" x14ac:dyDescent="0.25">
      <c r="A6" s="27" t="s">
        <v>5</v>
      </c>
      <c r="B6" s="28">
        <v>4</v>
      </c>
      <c r="C6" s="73">
        <f t="shared" si="0"/>
        <v>119.04761904761905</v>
      </c>
      <c r="D6" s="50"/>
      <c r="E6" s="51">
        <f t="shared" si="1"/>
        <v>0</v>
      </c>
      <c r="F6" s="52">
        <f t="shared" si="2"/>
        <v>0</v>
      </c>
      <c r="G6" s="62">
        <f t="shared" si="3"/>
        <v>214.28571428571425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89.285714285714278</v>
      </c>
      <c r="O6" s="14" t="s">
        <v>11</v>
      </c>
      <c r="P6" s="19">
        <f>J30</f>
        <v>0</v>
      </c>
      <c r="Q6" s="14" t="s">
        <v>11</v>
      </c>
    </row>
    <row r="7" spans="1:18" x14ac:dyDescent="0.25">
      <c r="A7" s="27" t="s">
        <v>2</v>
      </c>
      <c r="B7" s="28">
        <v>5</v>
      </c>
      <c r="C7" s="73">
        <f t="shared" si="0"/>
        <v>148.80952380952382</v>
      </c>
      <c r="D7" s="50"/>
      <c r="E7" s="51">
        <f t="shared" si="1"/>
        <v>0</v>
      </c>
      <c r="F7" s="52">
        <f t="shared" si="2"/>
        <v>0</v>
      </c>
      <c r="G7" s="62">
        <f t="shared" si="3"/>
        <v>255.95238095238091</v>
      </c>
      <c r="H7" s="34"/>
      <c r="I7" s="35">
        <f t="shared" si="4"/>
        <v>0</v>
      </c>
      <c r="J7" s="74">
        <f t="shared" si="5"/>
        <v>0</v>
      </c>
      <c r="K7" s="32"/>
      <c r="L7" s="5"/>
    </row>
    <row r="8" spans="1:18" x14ac:dyDescent="0.25">
      <c r="A8" s="27" t="s">
        <v>3</v>
      </c>
      <c r="B8" s="28">
        <v>6</v>
      </c>
      <c r="C8" s="73">
        <f t="shared" si="0"/>
        <v>178.57142857142858</v>
      </c>
      <c r="D8" s="50"/>
      <c r="E8" s="51">
        <f t="shared" si="1"/>
        <v>0</v>
      </c>
      <c r="F8" s="52">
        <f t="shared" si="2"/>
        <v>0</v>
      </c>
      <c r="G8" s="62">
        <f t="shared" si="3"/>
        <v>297.61904761904759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3</v>
      </c>
      <c r="B9" s="28">
        <v>7</v>
      </c>
      <c r="C9" s="73">
        <f t="shared" si="0"/>
        <v>208.33333333333334</v>
      </c>
      <c r="D9" s="50"/>
      <c r="E9" s="51">
        <f t="shared" si="1"/>
        <v>0</v>
      </c>
      <c r="F9" s="52">
        <f t="shared" si="2"/>
        <v>0</v>
      </c>
      <c r="G9" s="62">
        <f t="shared" si="3"/>
        <v>339.28571428571428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E30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4</v>
      </c>
      <c r="B10" s="28">
        <v>8</v>
      </c>
      <c r="C10" s="73">
        <f t="shared" si="0"/>
        <v>238.0952380952381</v>
      </c>
      <c r="D10" s="50"/>
      <c r="E10" s="51">
        <f t="shared" si="1"/>
        <v>0</v>
      </c>
      <c r="F10" s="52">
        <f t="shared" si="2"/>
        <v>0</v>
      </c>
      <c r="G10" s="62">
        <f t="shared" si="3"/>
        <v>380.95238095238096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Februar!I30/60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5</v>
      </c>
      <c r="B11" s="28">
        <v>9</v>
      </c>
      <c r="C11" s="73">
        <f t="shared" si="0"/>
        <v>267.85714285714289</v>
      </c>
      <c r="D11" s="50"/>
      <c r="E11" s="51">
        <f t="shared" si="1"/>
        <v>0</v>
      </c>
      <c r="F11" s="52">
        <f t="shared" si="2"/>
        <v>0</v>
      </c>
      <c r="G11" s="62">
        <f t="shared" si="3"/>
        <v>422.61904761904765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4</v>
      </c>
      <c r="B12" s="28">
        <v>10</v>
      </c>
      <c r="C12" s="73">
        <f t="shared" si="0"/>
        <v>297.61904761904765</v>
      </c>
      <c r="D12" s="50"/>
      <c r="E12" s="51">
        <f t="shared" si="1"/>
        <v>0</v>
      </c>
      <c r="F12" s="52">
        <f t="shared" si="2"/>
        <v>0</v>
      </c>
      <c r="G12" s="62">
        <f t="shared" si="3"/>
        <v>464.28571428571433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5</v>
      </c>
      <c r="B13" s="28">
        <v>11</v>
      </c>
      <c r="C13" s="73">
        <f t="shared" si="0"/>
        <v>327.38095238095241</v>
      </c>
      <c r="D13" s="50"/>
      <c r="E13" s="51">
        <f t="shared" si="1"/>
        <v>0</v>
      </c>
      <c r="F13" s="52">
        <f t="shared" si="2"/>
        <v>0</v>
      </c>
      <c r="G13" s="62">
        <f t="shared" si="3"/>
        <v>505.95238095238102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2</v>
      </c>
      <c r="B14" s="28">
        <v>12</v>
      </c>
      <c r="C14" s="73">
        <f t="shared" si="0"/>
        <v>357.14285714285717</v>
      </c>
      <c r="D14" s="50"/>
      <c r="E14" s="51">
        <f t="shared" si="1"/>
        <v>0</v>
      </c>
      <c r="F14" s="52">
        <f t="shared" si="2"/>
        <v>0</v>
      </c>
      <c r="G14" s="62">
        <f t="shared" si="3"/>
        <v>547.61904761904771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3</v>
      </c>
      <c r="B15" s="28">
        <v>13</v>
      </c>
      <c r="C15" s="73">
        <f t="shared" si="0"/>
        <v>386.90476190476193</v>
      </c>
      <c r="D15" s="50"/>
      <c r="E15" s="51">
        <f t="shared" si="1"/>
        <v>0</v>
      </c>
      <c r="F15" s="52">
        <f t="shared" si="2"/>
        <v>0</v>
      </c>
      <c r="G15" s="62">
        <f t="shared" si="3"/>
        <v>589.28571428571433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3</v>
      </c>
      <c r="B16" s="28">
        <v>14</v>
      </c>
      <c r="C16" s="73">
        <f t="shared" si="0"/>
        <v>416.66666666666669</v>
      </c>
      <c r="D16" s="50"/>
      <c r="E16" s="51">
        <f t="shared" si="1"/>
        <v>0</v>
      </c>
      <c r="F16" s="52">
        <f t="shared" si="2"/>
        <v>0</v>
      </c>
      <c r="G16" s="62">
        <f t="shared" si="3"/>
        <v>630.95238095238096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4</v>
      </c>
      <c r="B17" s="28">
        <v>15</v>
      </c>
      <c r="C17" s="73">
        <f t="shared" si="0"/>
        <v>446.42857142857144</v>
      </c>
      <c r="D17" s="50"/>
      <c r="E17" s="51">
        <f t="shared" si="1"/>
        <v>0</v>
      </c>
      <c r="F17" s="52">
        <f t="shared" si="2"/>
        <v>0</v>
      </c>
      <c r="G17" s="62">
        <f t="shared" si="3"/>
        <v>672.61904761904759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5</v>
      </c>
      <c r="B18" s="28">
        <v>16</v>
      </c>
      <c r="C18" s="73">
        <f t="shared" si="0"/>
        <v>476.1904761904762</v>
      </c>
      <c r="D18" s="50"/>
      <c r="E18" s="51">
        <f t="shared" si="1"/>
        <v>0</v>
      </c>
      <c r="F18" s="52">
        <f t="shared" si="2"/>
        <v>0</v>
      </c>
      <c r="G18" s="62">
        <f t="shared" si="3"/>
        <v>714.28571428571422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4</v>
      </c>
      <c r="B19" s="28">
        <v>17</v>
      </c>
      <c r="C19" s="73">
        <f t="shared" si="0"/>
        <v>505.95238095238096</v>
      </c>
      <c r="D19" s="50"/>
      <c r="E19" s="51">
        <f t="shared" si="1"/>
        <v>0</v>
      </c>
      <c r="F19" s="52">
        <f t="shared" si="2"/>
        <v>0</v>
      </c>
      <c r="G19" s="62">
        <f t="shared" si="3"/>
        <v>755.95238095238085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5</v>
      </c>
      <c r="B20" s="28">
        <v>18</v>
      </c>
      <c r="C20" s="73">
        <f t="shared" si="0"/>
        <v>535.71428571428578</v>
      </c>
      <c r="D20" s="50"/>
      <c r="E20" s="51">
        <f t="shared" si="1"/>
        <v>0</v>
      </c>
      <c r="F20" s="52">
        <f t="shared" si="2"/>
        <v>0</v>
      </c>
      <c r="G20" s="62">
        <f t="shared" si="3"/>
        <v>797.61904761904748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2</v>
      </c>
      <c r="B21" s="28">
        <v>19</v>
      </c>
      <c r="C21" s="73">
        <f t="shared" si="0"/>
        <v>565.4761904761906</v>
      </c>
      <c r="D21" s="50"/>
      <c r="E21" s="51">
        <f t="shared" si="1"/>
        <v>0</v>
      </c>
      <c r="F21" s="52">
        <f t="shared" si="2"/>
        <v>0</v>
      </c>
      <c r="G21" s="62">
        <f t="shared" si="3"/>
        <v>839.28571428571411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3</v>
      </c>
      <c r="B22" s="28">
        <v>20</v>
      </c>
      <c r="C22" s="73">
        <f t="shared" si="0"/>
        <v>595.23809523809541</v>
      </c>
      <c r="D22" s="50"/>
      <c r="E22" s="51">
        <f t="shared" si="1"/>
        <v>0</v>
      </c>
      <c r="F22" s="52">
        <f t="shared" si="2"/>
        <v>0</v>
      </c>
      <c r="G22" s="62">
        <f t="shared" si="3"/>
        <v>880.95238095238074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3</v>
      </c>
      <c r="B23" s="28">
        <v>21</v>
      </c>
      <c r="C23" s="73">
        <f t="shared" si="0"/>
        <v>625.00000000000023</v>
      </c>
      <c r="D23" s="50"/>
      <c r="E23" s="51">
        <f t="shared" si="1"/>
        <v>0</v>
      </c>
      <c r="F23" s="52">
        <f t="shared" si="2"/>
        <v>0</v>
      </c>
      <c r="G23" s="62">
        <f t="shared" si="3"/>
        <v>922.61904761904736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4</v>
      </c>
      <c r="B24" s="28">
        <v>22</v>
      </c>
      <c r="C24" s="73">
        <f t="shared" si="0"/>
        <v>654.76190476190504</v>
      </c>
      <c r="D24" s="50"/>
      <c r="E24" s="51">
        <f t="shared" si="1"/>
        <v>0</v>
      </c>
      <c r="F24" s="52">
        <f t="shared" si="2"/>
        <v>0</v>
      </c>
      <c r="G24" s="62">
        <f t="shared" si="3"/>
        <v>964.28571428571399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5</v>
      </c>
      <c r="B25" s="28">
        <v>23</v>
      </c>
      <c r="C25" s="73">
        <f t="shared" si="0"/>
        <v>684.52380952380986</v>
      </c>
      <c r="D25" s="50"/>
      <c r="E25" s="51">
        <f t="shared" si="1"/>
        <v>0</v>
      </c>
      <c r="F25" s="52">
        <f t="shared" si="2"/>
        <v>0</v>
      </c>
      <c r="G25" s="62">
        <f t="shared" si="3"/>
        <v>1005.9523809523806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4</v>
      </c>
      <c r="B26" s="28">
        <v>24</v>
      </c>
      <c r="C26" s="73">
        <f t="shared" si="0"/>
        <v>714.28571428571468</v>
      </c>
      <c r="D26" s="50"/>
      <c r="E26" s="51">
        <f t="shared" si="1"/>
        <v>0</v>
      </c>
      <c r="F26" s="52">
        <f t="shared" si="2"/>
        <v>0</v>
      </c>
      <c r="G26" s="62">
        <f t="shared" si="3"/>
        <v>1047.6190476190473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5</v>
      </c>
      <c r="B27" s="28">
        <v>25</v>
      </c>
      <c r="C27" s="73">
        <f t="shared" si="0"/>
        <v>744.04761904761949</v>
      </c>
      <c r="D27" s="50"/>
      <c r="E27" s="51">
        <f t="shared" si="1"/>
        <v>0</v>
      </c>
      <c r="F27" s="52">
        <f t="shared" si="2"/>
        <v>0</v>
      </c>
      <c r="G27" s="62">
        <f t="shared" si="3"/>
        <v>1089.285714285714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2</v>
      </c>
      <c r="B28" s="28">
        <v>26</v>
      </c>
      <c r="C28" s="73">
        <f t="shared" si="0"/>
        <v>773.80952380952431</v>
      </c>
      <c r="D28" s="50"/>
      <c r="E28" s="51">
        <f t="shared" si="1"/>
        <v>0</v>
      </c>
      <c r="F28" s="52">
        <f t="shared" si="2"/>
        <v>0</v>
      </c>
      <c r="G28" s="62">
        <f t="shared" si="3"/>
        <v>1130.9523809523807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3</v>
      </c>
      <c r="B29" s="28">
        <v>27</v>
      </c>
      <c r="C29" s="73">
        <f t="shared" si="0"/>
        <v>803.57142857142912</v>
      </c>
      <c r="D29" s="50"/>
      <c r="E29" s="51">
        <f t="shared" si="1"/>
        <v>0</v>
      </c>
      <c r="F29" s="52">
        <f t="shared" si="2"/>
        <v>0</v>
      </c>
      <c r="G29" s="62">
        <f t="shared" si="3"/>
        <v>1172.6190476190475</v>
      </c>
      <c r="H29" s="34"/>
      <c r="I29" s="35">
        <f t="shared" si="4"/>
        <v>0</v>
      </c>
      <c r="J29" s="74">
        <f t="shared" si="5"/>
        <v>0</v>
      </c>
      <c r="K29" s="32"/>
    </row>
    <row r="30" spans="1:13" ht="15.75" thickBot="1" x14ac:dyDescent="0.3">
      <c r="A30" s="27" t="s">
        <v>3</v>
      </c>
      <c r="B30" s="78">
        <v>28</v>
      </c>
      <c r="C30" s="75">
        <f t="shared" si="0"/>
        <v>833.33333333333394</v>
      </c>
      <c r="D30" s="55"/>
      <c r="E30" s="56">
        <f t="shared" si="1"/>
        <v>0</v>
      </c>
      <c r="F30" s="57">
        <f t="shared" si="2"/>
        <v>0</v>
      </c>
      <c r="G30" s="64">
        <f t="shared" si="3"/>
        <v>1214.2857142857142</v>
      </c>
      <c r="H30" s="39"/>
      <c r="I30" s="40">
        <f t="shared" si="4"/>
        <v>0</v>
      </c>
      <c r="J30" s="76">
        <f t="shared" si="5"/>
        <v>0</v>
      </c>
      <c r="K30" s="32"/>
      <c r="M30" s="2" t="s">
        <v>20</v>
      </c>
    </row>
    <row r="31" spans="1:13" x14ac:dyDescent="0.25">
      <c r="H31" s="3"/>
      <c r="K31" s="32"/>
    </row>
    <row r="32" spans="1:13" x14ac:dyDescent="0.25">
      <c r="K32" s="32"/>
    </row>
    <row r="33" spans="11:11" x14ac:dyDescent="0.25">
      <c r="K33" s="32"/>
    </row>
    <row r="34" spans="11:11" x14ac:dyDescent="0.25">
      <c r="K34" s="22"/>
    </row>
  </sheetData>
  <mergeCells count="2">
    <mergeCell ref="C1:E1"/>
    <mergeCell ref="G1:I1"/>
  </mergeCells>
  <conditionalFormatting sqref="D3:D30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0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1D53-959A-4745-9A18-4F2855C8258E}">
  <dimension ref="A1:R34"/>
  <sheetViews>
    <sheetView workbookViewId="0">
      <selection activeCell="H28" sqref="H12:H28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F33</f>
        <v>0</v>
      </c>
      <c r="Q2" s="8" t="s">
        <v>10</v>
      </c>
    </row>
    <row r="3" spans="1:18" x14ac:dyDescent="0.25">
      <c r="A3" s="27" t="s">
        <v>4</v>
      </c>
      <c r="B3" s="28">
        <v>1</v>
      </c>
      <c r="C3" s="65">
        <f>N3</f>
        <v>26.881720430107528</v>
      </c>
      <c r="D3" s="66"/>
      <c r="E3" s="67">
        <f>D3</f>
        <v>0</v>
      </c>
      <c r="F3" s="68">
        <f>Februar!F30+D3</f>
        <v>0</v>
      </c>
      <c r="G3" s="69">
        <f>N6</f>
        <v>80.645161290322577</v>
      </c>
      <c r="H3" s="70"/>
      <c r="I3" s="71">
        <f>H3</f>
        <v>0</v>
      </c>
      <c r="J3" s="72">
        <f>Februar!J30+H3</f>
        <v>0</v>
      </c>
      <c r="K3" s="32"/>
      <c r="M3" s="9" t="s">
        <v>18</v>
      </c>
      <c r="N3" s="58">
        <f>N2/31</f>
        <v>26.881720430107528</v>
      </c>
      <c r="O3" s="11" t="s">
        <v>10</v>
      </c>
      <c r="P3" s="17"/>
      <c r="Q3" s="11"/>
    </row>
    <row r="4" spans="1:18" x14ac:dyDescent="0.25">
      <c r="A4" s="27" t="s">
        <v>5</v>
      </c>
      <c r="B4" s="28">
        <v>2</v>
      </c>
      <c r="C4" s="73">
        <f>C3+$N$3</f>
        <v>53.763440860215056</v>
      </c>
      <c r="D4" s="50"/>
      <c r="E4" s="51">
        <f>E3+D4</f>
        <v>0</v>
      </c>
      <c r="F4" s="52">
        <f>F3+D4</f>
        <v>0</v>
      </c>
      <c r="G4" s="62">
        <f>G3+$N$6</f>
        <v>161.29032258064515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4</v>
      </c>
      <c r="B5" s="28">
        <v>3</v>
      </c>
      <c r="C5" s="73">
        <f t="shared" ref="C5:C33" si="0">C4+$N$3</f>
        <v>80.645161290322591</v>
      </c>
      <c r="D5" s="50"/>
      <c r="E5" s="51">
        <f t="shared" ref="E5:E33" si="1">E4+D5</f>
        <v>0</v>
      </c>
      <c r="F5" s="52">
        <f t="shared" ref="F5:F33" si="2">F4+D5</f>
        <v>0</v>
      </c>
      <c r="G5" s="62">
        <f t="shared" ref="G5:G33" si="3">G4+$N$6</f>
        <v>241.93548387096774</v>
      </c>
      <c r="H5" s="34"/>
      <c r="I5" s="35">
        <f t="shared" ref="I5:I33" si="4">I4+H5</f>
        <v>0</v>
      </c>
      <c r="J5" s="74">
        <f t="shared" ref="J5:J33" si="5">J4+H5</f>
        <v>0</v>
      </c>
      <c r="K5" s="32"/>
      <c r="M5" s="9" t="s">
        <v>18</v>
      </c>
      <c r="N5" s="4">
        <f>N4/31</f>
        <v>1.3440860215053763</v>
      </c>
      <c r="O5" s="11" t="s">
        <v>9</v>
      </c>
      <c r="P5" s="17"/>
      <c r="Q5" s="11"/>
    </row>
    <row r="6" spans="1:18" x14ac:dyDescent="0.25">
      <c r="A6" s="27" t="s">
        <v>5</v>
      </c>
      <c r="B6" s="28">
        <v>4</v>
      </c>
      <c r="C6" s="73">
        <f t="shared" si="0"/>
        <v>107.52688172043011</v>
      </c>
      <c r="D6" s="50"/>
      <c r="E6" s="51">
        <f t="shared" si="1"/>
        <v>0</v>
      </c>
      <c r="F6" s="52">
        <f t="shared" si="2"/>
        <v>0</v>
      </c>
      <c r="G6" s="62">
        <f t="shared" si="3"/>
        <v>322.58064516129031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80.645161290322577</v>
      </c>
      <c r="O6" s="14" t="s">
        <v>11</v>
      </c>
      <c r="P6" s="19">
        <f>J33</f>
        <v>0</v>
      </c>
      <c r="Q6" s="14" t="s">
        <v>11</v>
      </c>
    </row>
    <row r="7" spans="1:18" x14ac:dyDescent="0.25">
      <c r="A7" s="27" t="s">
        <v>2</v>
      </c>
      <c r="B7" s="28">
        <v>5</v>
      </c>
      <c r="C7" s="73">
        <f t="shared" si="0"/>
        <v>134.40860215053763</v>
      </c>
      <c r="D7" s="50"/>
      <c r="E7" s="51">
        <f t="shared" si="1"/>
        <v>0</v>
      </c>
      <c r="F7" s="52">
        <f t="shared" si="2"/>
        <v>0</v>
      </c>
      <c r="G7" s="62">
        <f t="shared" si="3"/>
        <v>403.22580645161287</v>
      </c>
      <c r="H7" s="34"/>
      <c r="I7" s="35">
        <f t="shared" si="4"/>
        <v>0</v>
      </c>
      <c r="J7" s="74">
        <f t="shared" si="5"/>
        <v>0</v>
      </c>
      <c r="K7" s="32"/>
      <c r="L7" s="5"/>
    </row>
    <row r="8" spans="1:18" x14ac:dyDescent="0.25">
      <c r="A8" s="27" t="s">
        <v>3</v>
      </c>
      <c r="B8" s="28">
        <v>6</v>
      </c>
      <c r="C8" s="73">
        <f t="shared" si="0"/>
        <v>161.29032258064515</v>
      </c>
      <c r="D8" s="50"/>
      <c r="E8" s="51">
        <f t="shared" si="1"/>
        <v>0</v>
      </c>
      <c r="F8" s="52">
        <f t="shared" si="2"/>
        <v>0</v>
      </c>
      <c r="G8" s="62">
        <f t="shared" si="3"/>
        <v>483.87096774193543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3</v>
      </c>
      <c r="B9" s="28">
        <v>7</v>
      </c>
      <c r="C9" s="73">
        <f t="shared" si="0"/>
        <v>188.17204301075267</v>
      </c>
      <c r="D9" s="50"/>
      <c r="E9" s="51">
        <f t="shared" si="1"/>
        <v>0</v>
      </c>
      <c r="F9" s="52">
        <f t="shared" si="2"/>
        <v>0</v>
      </c>
      <c r="G9" s="62">
        <f t="shared" si="3"/>
        <v>564.51612903225805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E33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4</v>
      </c>
      <c r="B10" s="28">
        <v>8</v>
      </c>
      <c r="C10" s="73">
        <f t="shared" si="0"/>
        <v>215.05376344086019</v>
      </c>
      <c r="D10" s="50"/>
      <c r="E10" s="51">
        <f t="shared" si="1"/>
        <v>0</v>
      </c>
      <c r="F10" s="52">
        <f t="shared" si="2"/>
        <v>0</v>
      </c>
      <c r="G10" s="62">
        <f t="shared" si="3"/>
        <v>645.16129032258061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I33/60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5</v>
      </c>
      <c r="B11" s="28">
        <v>9</v>
      </c>
      <c r="C11" s="73">
        <f t="shared" si="0"/>
        <v>241.93548387096772</v>
      </c>
      <c r="D11" s="50"/>
      <c r="E11" s="51">
        <f t="shared" si="1"/>
        <v>0</v>
      </c>
      <c r="F11" s="52">
        <f t="shared" si="2"/>
        <v>0</v>
      </c>
      <c r="G11" s="62">
        <f t="shared" si="3"/>
        <v>725.80645161290317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4</v>
      </c>
      <c r="B12" s="28">
        <v>10</v>
      </c>
      <c r="C12" s="73">
        <f t="shared" si="0"/>
        <v>268.81720430107526</v>
      </c>
      <c r="D12" s="50"/>
      <c r="E12" s="51">
        <f t="shared" si="1"/>
        <v>0</v>
      </c>
      <c r="F12" s="52">
        <f t="shared" si="2"/>
        <v>0</v>
      </c>
      <c r="G12" s="62">
        <f t="shared" si="3"/>
        <v>806.45161290322574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5</v>
      </c>
      <c r="B13" s="28">
        <v>11</v>
      </c>
      <c r="C13" s="73">
        <f t="shared" si="0"/>
        <v>295.69892473118279</v>
      </c>
      <c r="D13" s="50"/>
      <c r="E13" s="51">
        <f t="shared" si="1"/>
        <v>0</v>
      </c>
      <c r="F13" s="52">
        <f t="shared" si="2"/>
        <v>0</v>
      </c>
      <c r="G13" s="62">
        <f t="shared" si="3"/>
        <v>887.0967741935483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2</v>
      </c>
      <c r="B14" s="28">
        <v>12</v>
      </c>
      <c r="C14" s="73">
        <f t="shared" si="0"/>
        <v>322.58064516129031</v>
      </c>
      <c r="D14" s="50"/>
      <c r="E14" s="51">
        <f t="shared" si="1"/>
        <v>0</v>
      </c>
      <c r="F14" s="52">
        <f t="shared" si="2"/>
        <v>0</v>
      </c>
      <c r="G14" s="62">
        <f t="shared" si="3"/>
        <v>967.74193548387086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3</v>
      </c>
      <c r="B15" s="28">
        <v>13</v>
      </c>
      <c r="C15" s="73">
        <f t="shared" si="0"/>
        <v>349.46236559139783</v>
      </c>
      <c r="D15" s="50"/>
      <c r="E15" s="51">
        <f t="shared" si="1"/>
        <v>0</v>
      </c>
      <c r="F15" s="52">
        <f t="shared" si="2"/>
        <v>0</v>
      </c>
      <c r="G15" s="62">
        <f t="shared" si="3"/>
        <v>1048.3870967741934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3</v>
      </c>
      <c r="B16" s="28">
        <v>14</v>
      </c>
      <c r="C16" s="73">
        <f t="shared" si="0"/>
        <v>376.34408602150535</v>
      </c>
      <c r="D16" s="50"/>
      <c r="E16" s="51">
        <f t="shared" si="1"/>
        <v>0</v>
      </c>
      <c r="F16" s="52">
        <f t="shared" si="2"/>
        <v>0</v>
      </c>
      <c r="G16" s="62">
        <f t="shared" si="3"/>
        <v>1129.0322580645161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4</v>
      </c>
      <c r="B17" s="28">
        <v>15</v>
      </c>
      <c r="C17" s="73">
        <f t="shared" si="0"/>
        <v>403.22580645161287</v>
      </c>
      <c r="D17" s="50"/>
      <c r="E17" s="51">
        <f t="shared" si="1"/>
        <v>0</v>
      </c>
      <c r="F17" s="52">
        <f t="shared" si="2"/>
        <v>0</v>
      </c>
      <c r="G17" s="62">
        <f t="shared" si="3"/>
        <v>1209.6774193548388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5</v>
      </c>
      <c r="B18" s="28">
        <v>16</v>
      </c>
      <c r="C18" s="73">
        <f t="shared" si="0"/>
        <v>430.10752688172039</v>
      </c>
      <c r="D18" s="50"/>
      <c r="E18" s="51">
        <f t="shared" si="1"/>
        <v>0</v>
      </c>
      <c r="F18" s="52">
        <f t="shared" si="2"/>
        <v>0</v>
      </c>
      <c r="G18" s="62">
        <f t="shared" si="3"/>
        <v>1290.3225806451615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4</v>
      </c>
      <c r="B19" s="28">
        <v>17</v>
      </c>
      <c r="C19" s="73">
        <f t="shared" si="0"/>
        <v>456.98924731182791</v>
      </c>
      <c r="D19" s="50"/>
      <c r="E19" s="51">
        <f t="shared" si="1"/>
        <v>0</v>
      </c>
      <c r="F19" s="52">
        <f t="shared" si="2"/>
        <v>0</v>
      </c>
      <c r="G19" s="62">
        <f t="shared" si="3"/>
        <v>1370.9677419354841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5</v>
      </c>
      <c r="B20" s="28">
        <v>18</v>
      </c>
      <c r="C20" s="73">
        <f t="shared" si="0"/>
        <v>483.87096774193543</v>
      </c>
      <c r="D20" s="50"/>
      <c r="E20" s="51">
        <f t="shared" si="1"/>
        <v>0</v>
      </c>
      <c r="F20" s="52">
        <f t="shared" si="2"/>
        <v>0</v>
      </c>
      <c r="G20" s="62">
        <f t="shared" si="3"/>
        <v>1451.6129032258068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2</v>
      </c>
      <c r="B21" s="28">
        <v>19</v>
      </c>
      <c r="C21" s="73">
        <f t="shared" si="0"/>
        <v>510.75268817204295</v>
      </c>
      <c r="D21" s="50"/>
      <c r="E21" s="51">
        <f t="shared" si="1"/>
        <v>0</v>
      </c>
      <c r="F21" s="52">
        <f t="shared" si="2"/>
        <v>0</v>
      </c>
      <c r="G21" s="62">
        <f t="shared" si="3"/>
        <v>1532.2580645161295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3</v>
      </c>
      <c r="B22" s="28">
        <v>20</v>
      </c>
      <c r="C22" s="73">
        <f t="shared" si="0"/>
        <v>537.63440860215053</v>
      </c>
      <c r="D22" s="50"/>
      <c r="E22" s="51">
        <f t="shared" si="1"/>
        <v>0</v>
      </c>
      <c r="F22" s="52">
        <f t="shared" si="2"/>
        <v>0</v>
      </c>
      <c r="G22" s="62">
        <f t="shared" si="3"/>
        <v>1612.9032258064522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3</v>
      </c>
      <c r="B23" s="28">
        <v>21</v>
      </c>
      <c r="C23" s="73">
        <f t="shared" si="0"/>
        <v>564.51612903225805</v>
      </c>
      <c r="D23" s="50"/>
      <c r="E23" s="51">
        <f t="shared" si="1"/>
        <v>0</v>
      </c>
      <c r="F23" s="52">
        <f t="shared" si="2"/>
        <v>0</v>
      </c>
      <c r="G23" s="62">
        <f t="shared" si="3"/>
        <v>1693.5483870967748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4</v>
      </c>
      <c r="B24" s="28">
        <v>22</v>
      </c>
      <c r="C24" s="73">
        <f t="shared" si="0"/>
        <v>591.39784946236557</v>
      </c>
      <c r="D24" s="50"/>
      <c r="E24" s="51">
        <f t="shared" si="1"/>
        <v>0</v>
      </c>
      <c r="F24" s="52">
        <f t="shared" si="2"/>
        <v>0</v>
      </c>
      <c r="G24" s="62">
        <f t="shared" si="3"/>
        <v>1774.1935483870975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5</v>
      </c>
      <c r="B25" s="28">
        <v>23</v>
      </c>
      <c r="C25" s="73">
        <f t="shared" si="0"/>
        <v>618.27956989247309</v>
      </c>
      <c r="D25" s="50"/>
      <c r="E25" s="51">
        <f t="shared" si="1"/>
        <v>0</v>
      </c>
      <c r="F25" s="52">
        <f t="shared" si="2"/>
        <v>0</v>
      </c>
      <c r="G25" s="62">
        <f t="shared" si="3"/>
        <v>1854.8387096774202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4</v>
      </c>
      <c r="B26" s="28">
        <v>24</v>
      </c>
      <c r="C26" s="73">
        <f t="shared" si="0"/>
        <v>645.16129032258061</v>
      </c>
      <c r="D26" s="50"/>
      <c r="E26" s="51">
        <f t="shared" si="1"/>
        <v>0</v>
      </c>
      <c r="F26" s="52">
        <f t="shared" si="2"/>
        <v>0</v>
      </c>
      <c r="G26" s="62">
        <f t="shared" si="3"/>
        <v>1935.4838709677429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5</v>
      </c>
      <c r="B27" s="28">
        <v>25</v>
      </c>
      <c r="C27" s="73">
        <f t="shared" si="0"/>
        <v>672.04301075268813</v>
      </c>
      <c r="D27" s="50"/>
      <c r="E27" s="51">
        <f t="shared" si="1"/>
        <v>0</v>
      </c>
      <c r="F27" s="52">
        <f t="shared" si="2"/>
        <v>0</v>
      </c>
      <c r="G27" s="62">
        <f t="shared" si="3"/>
        <v>2016.1290322580655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2</v>
      </c>
      <c r="B28" s="28">
        <v>26</v>
      </c>
      <c r="C28" s="73">
        <f t="shared" si="0"/>
        <v>698.92473118279565</v>
      </c>
      <c r="D28" s="50"/>
      <c r="E28" s="51">
        <f t="shared" si="1"/>
        <v>0</v>
      </c>
      <c r="F28" s="52">
        <f t="shared" si="2"/>
        <v>0</v>
      </c>
      <c r="G28" s="62">
        <f t="shared" si="3"/>
        <v>2096.7741935483882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3</v>
      </c>
      <c r="B29" s="28">
        <v>27</v>
      </c>
      <c r="C29" s="73">
        <f t="shared" si="0"/>
        <v>725.80645161290317</v>
      </c>
      <c r="D29" s="50"/>
      <c r="E29" s="51">
        <f t="shared" si="1"/>
        <v>0</v>
      </c>
      <c r="F29" s="52">
        <f t="shared" si="2"/>
        <v>0</v>
      </c>
      <c r="G29" s="62">
        <f t="shared" si="3"/>
        <v>2177.4193548387107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3</v>
      </c>
      <c r="B30" s="28">
        <v>28</v>
      </c>
      <c r="C30" s="73">
        <f t="shared" si="0"/>
        <v>752.6881720430107</v>
      </c>
      <c r="D30" s="50"/>
      <c r="E30" s="51">
        <f t="shared" si="1"/>
        <v>0</v>
      </c>
      <c r="F30" s="52">
        <f t="shared" si="2"/>
        <v>0</v>
      </c>
      <c r="G30" s="62">
        <f t="shared" si="3"/>
        <v>2258.0645161290331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4</v>
      </c>
      <c r="B31" s="28">
        <v>29</v>
      </c>
      <c r="C31" s="73">
        <f t="shared" si="0"/>
        <v>779.56989247311822</v>
      </c>
      <c r="D31" s="50"/>
      <c r="E31" s="51">
        <f t="shared" si="1"/>
        <v>0</v>
      </c>
      <c r="F31" s="52">
        <f t="shared" si="2"/>
        <v>0</v>
      </c>
      <c r="G31" s="62">
        <f t="shared" si="3"/>
        <v>2338.7096774193556</v>
      </c>
      <c r="H31" s="34"/>
      <c r="I31" s="35">
        <f t="shared" si="4"/>
        <v>0</v>
      </c>
      <c r="J31" s="74">
        <f t="shared" si="5"/>
        <v>0</v>
      </c>
      <c r="K31" s="32"/>
    </row>
    <row r="32" spans="1:13" x14ac:dyDescent="0.25">
      <c r="A32" s="27" t="s">
        <v>5</v>
      </c>
      <c r="B32" s="28">
        <v>30</v>
      </c>
      <c r="C32" s="73">
        <f t="shared" si="0"/>
        <v>806.45161290322574</v>
      </c>
      <c r="D32" s="50"/>
      <c r="E32" s="51">
        <f t="shared" si="1"/>
        <v>0</v>
      </c>
      <c r="F32" s="52">
        <f t="shared" si="2"/>
        <v>0</v>
      </c>
      <c r="G32" s="62">
        <f t="shared" si="3"/>
        <v>2419.354838709678</v>
      </c>
      <c r="H32" s="34"/>
      <c r="I32" s="35">
        <f t="shared" si="4"/>
        <v>0</v>
      </c>
      <c r="J32" s="74">
        <f t="shared" si="5"/>
        <v>0</v>
      </c>
      <c r="K32" s="32"/>
    </row>
    <row r="33" spans="1:11" ht="15.75" thickBot="1" x14ac:dyDescent="0.3">
      <c r="A33" s="27" t="s">
        <v>4</v>
      </c>
      <c r="B33" s="28">
        <v>31</v>
      </c>
      <c r="C33" s="75">
        <f t="shared" si="0"/>
        <v>833.33333333333326</v>
      </c>
      <c r="D33" s="55"/>
      <c r="E33" s="56">
        <f t="shared" si="1"/>
        <v>0</v>
      </c>
      <c r="F33" s="57">
        <f t="shared" si="2"/>
        <v>0</v>
      </c>
      <c r="G33" s="63">
        <f t="shared" si="3"/>
        <v>2500.0000000000005</v>
      </c>
      <c r="H33" s="39"/>
      <c r="I33" s="40">
        <f t="shared" si="4"/>
        <v>0</v>
      </c>
      <c r="J33" s="76">
        <f t="shared" si="5"/>
        <v>0</v>
      </c>
      <c r="K33" s="32"/>
    </row>
    <row r="34" spans="1:11" x14ac:dyDescent="0.25">
      <c r="H34" s="3"/>
      <c r="K34" s="22"/>
    </row>
  </sheetData>
  <mergeCells count="2">
    <mergeCell ref="C1:E1"/>
    <mergeCell ref="G1:I1"/>
  </mergeCells>
  <conditionalFormatting sqref="D3:D33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3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EA54-1697-41FC-8228-4BCB667ADEF7}">
  <dimension ref="A1:R34"/>
  <sheetViews>
    <sheetView workbookViewId="0">
      <selection activeCell="H7" sqref="H7:H30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x14ac:dyDescent="0.25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F32</f>
        <v>0</v>
      </c>
      <c r="Q2" s="8" t="s">
        <v>10</v>
      </c>
    </row>
    <row r="3" spans="1:18" x14ac:dyDescent="0.25">
      <c r="A3" s="27" t="s">
        <v>5</v>
      </c>
      <c r="B3" s="28">
        <v>1</v>
      </c>
      <c r="C3" s="45">
        <f>N3</f>
        <v>27.777777777777779</v>
      </c>
      <c r="D3" s="46"/>
      <c r="E3" s="47">
        <f>D3</f>
        <v>0</v>
      </c>
      <c r="F3" s="48">
        <f>März!$F$33+D3</f>
        <v>0</v>
      </c>
      <c r="G3" s="61">
        <f>N6</f>
        <v>83.333333333333329</v>
      </c>
      <c r="H3" s="29"/>
      <c r="I3" s="30">
        <f>H3</f>
        <v>0</v>
      </c>
      <c r="J3" s="31">
        <f>März!$J$33+H3</f>
        <v>0</v>
      </c>
      <c r="K3" s="32"/>
      <c r="M3" s="9" t="s">
        <v>18</v>
      </c>
      <c r="N3" s="58">
        <f>N2/30</f>
        <v>27.777777777777779</v>
      </c>
      <c r="O3" s="11" t="s">
        <v>10</v>
      </c>
      <c r="P3" s="17"/>
      <c r="Q3" s="11"/>
    </row>
    <row r="4" spans="1:18" x14ac:dyDescent="0.25">
      <c r="A4" s="27" t="s">
        <v>2</v>
      </c>
      <c r="B4" s="28">
        <v>2</v>
      </c>
      <c r="C4" s="49">
        <f>C3+$N$3</f>
        <v>55.555555555555557</v>
      </c>
      <c r="D4" s="50"/>
      <c r="E4" s="51">
        <f>E3+D4</f>
        <v>0</v>
      </c>
      <c r="F4" s="52">
        <f>F3+D4</f>
        <v>0</v>
      </c>
      <c r="G4" s="62">
        <f>G3+$N$6</f>
        <v>166.66666666666666</v>
      </c>
      <c r="H4" s="34"/>
      <c r="I4" s="35">
        <f>I3+H4</f>
        <v>0</v>
      </c>
      <c r="J4" s="36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3</v>
      </c>
      <c r="B5" s="28">
        <v>3</v>
      </c>
      <c r="C5" s="49">
        <f t="shared" ref="C5:C32" si="0">C4+$N$3</f>
        <v>83.333333333333343</v>
      </c>
      <c r="D5" s="50"/>
      <c r="E5" s="51">
        <f t="shared" ref="E5:E32" si="1">E4+D5</f>
        <v>0</v>
      </c>
      <c r="F5" s="52">
        <f t="shared" ref="F5:F32" si="2">F4+D5</f>
        <v>0</v>
      </c>
      <c r="G5" s="62">
        <f t="shared" ref="G5:G32" si="3">G4+$N$6</f>
        <v>250</v>
      </c>
      <c r="H5" s="34"/>
      <c r="I5" s="35">
        <f t="shared" ref="I5:I32" si="4">I4+H5</f>
        <v>0</v>
      </c>
      <c r="J5" s="36">
        <f t="shared" ref="J5:J32" si="5">J4+H5</f>
        <v>0</v>
      </c>
      <c r="K5" s="32"/>
      <c r="M5" s="9" t="s">
        <v>18</v>
      </c>
      <c r="N5" s="4">
        <f>N4/30</f>
        <v>1.3888888888888888</v>
      </c>
      <c r="O5" s="11" t="s">
        <v>9</v>
      </c>
      <c r="P5" s="17"/>
      <c r="Q5" s="11"/>
    </row>
    <row r="6" spans="1:18" x14ac:dyDescent="0.25">
      <c r="A6" s="27" t="s">
        <v>3</v>
      </c>
      <c r="B6" s="28">
        <v>4</v>
      </c>
      <c r="C6" s="49">
        <f t="shared" si="0"/>
        <v>111.11111111111111</v>
      </c>
      <c r="D6" s="50"/>
      <c r="E6" s="51">
        <f t="shared" si="1"/>
        <v>0</v>
      </c>
      <c r="F6" s="52">
        <f t="shared" si="2"/>
        <v>0</v>
      </c>
      <c r="G6" s="62">
        <f t="shared" si="3"/>
        <v>333.33333333333331</v>
      </c>
      <c r="H6" s="34"/>
      <c r="I6" s="35">
        <f t="shared" si="4"/>
        <v>0</v>
      </c>
      <c r="J6" s="36">
        <f t="shared" si="5"/>
        <v>0</v>
      </c>
      <c r="K6" s="32"/>
      <c r="M6" s="12"/>
      <c r="N6" s="13">
        <f>N5*60</f>
        <v>83.333333333333329</v>
      </c>
      <c r="O6" s="14" t="s">
        <v>11</v>
      </c>
      <c r="P6" s="19">
        <f>J32</f>
        <v>0</v>
      </c>
      <c r="Q6" s="14" t="s">
        <v>11</v>
      </c>
    </row>
    <row r="7" spans="1:18" x14ac:dyDescent="0.25">
      <c r="A7" s="27" t="s">
        <v>4</v>
      </c>
      <c r="B7" s="28">
        <v>5</v>
      </c>
      <c r="C7" s="49">
        <f t="shared" si="0"/>
        <v>138.88888888888889</v>
      </c>
      <c r="D7" s="50"/>
      <c r="E7" s="51">
        <f t="shared" si="1"/>
        <v>0</v>
      </c>
      <c r="F7" s="52">
        <f t="shared" si="2"/>
        <v>0</v>
      </c>
      <c r="G7" s="62">
        <f t="shared" si="3"/>
        <v>416.66666666666663</v>
      </c>
      <c r="H7" s="34"/>
      <c r="I7" s="35">
        <f t="shared" si="4"/>
        <v>0</v>
      </c>
      <c r="J7" s="36">
        <f t="shared" si="5"/>
        <v>0</v>
      </c>
      <c r="K7" s="32"/>
      <c r="L7" s="5"/>
    </row>
    <row r="8" spans="1:18" x14ac:dyDescent="0.25">
      <c r="A8" s="27" t="s">
        <v>5</v>
      </c>
      <c r="B8" s="28">
        <v>6</v>
      </c>
      <c r="C8" s="49">
        <f t="shared" si="0"/>
        <v>166.66666666666666</v>
      </c>
      <c r="D8" s="50"/>
      <c r="E8" s="51">
        <f t="shared" si="1"/>
        <v>0</v>
      </c>
      <c r="F8" s="52">
        <f t="shared" si="2"/>
        <v>0</v>
      </c>
      <c r="G8" s="62">
        <f t="shared" si="3"/>
        <v>499.99999999999994</v>
      </c>
      <c r="H8" s="34"/>
      <c r="I8" s="35">
        <f t="shared" si="4"/>
        <v>0</v>
      </c>
      <c r="J8" s="36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4</v>
      </c>
      <c r="B9" s="28">
        <v>7</v>
      </c>
      <c r="C9" s="49">
        <f t="shared" si="0"/>
        <v>194.44444444444443</v>
      </c>
      <c r="D9" s="50"/>
      <c r="E9" s="51">
        <f t="shared" si="1"/>
        <v>0</v>
      </c>
      <c r="F9" s="52">
        <f t="shared" si="2"/>
        <v>0</v>
      </c>
      <c r="G9" s="62">
        <f t="shared" si="3"/>
        <v>583.33333333333326</v>
      </c>
      <c r="H9" s="34"/>
      <c r="I9" s="35">
        <f t="shared" si="4"/>
        <v>0</v>
      </c>
      <c r="J9" s="36">
        <f t="shared" si="5"/>
        <v>0</v>
      </c>
      <c r="K9" s="32"/>
      <c r="M9" s="9" t="s">
        <v>12</v>
      </c>
      <c r="N9" s="53">
        <f>E32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5</v>
      </c>
      <c r="B10" s="28">
        <v>8</v>
      </c>
      <c r="C10" s="49">
        <f t="shared" si="0"/>
        <v>222.2222222222222</v>
      </c>
      <c r="D10" s="50"/>
      <c r="E10" s="51">
        <f t="shared" si="1"/>
        <v>0</v>
      </c>
      <c r="F10" s="52">
        <f t="shared" si="2"/>
        <v>0</v>
      </c>
      <c r="G10" s="62">
        <f t="shared" si="3"/>
        <v>666.66666666666663</v>
      </c>
      <c r="H10" s="34"/>
      <c r="I10" s="35">
        <f t="shared" si="4"/>
        <v>0</v>
      </c>
      <c r="J10" s="36">
        <f t="shared" si="5"/>
        <v>0</v>
      </c>
      <c r="K10" s="32"/>
      <c r="M10" s="12" t="s">
        <v>12</v>
      </c>
      <c r="N10" s="20">
        <f>I32/60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2</v>
      </c>
      <c r="B11" s="28">
        <v>9</v>
      </c>
      <c r="C11" s="49">
        <f t="shared" si="0"/>
        <v>249.99999999999997</v>
      </c>
      <c r="D11" s="50"/>
      <c r="E11" s="51">
        <f t="shared" si="1"/>
        <v>0</v>
      </c>
      <c r="F11" s="52">
        <f t="shared" si="2"/>
        <v>0</v>
      </c>
      <c r="G11" s="62">
        <f t="shared" si="3"/>
        <v>750</v>
      </c>
      <c r="H11" s="34"/>
      <c r="I11" s="35">
        <f t="shared" si="4"/>
        <v>0</v>
      </c>
      <c r="J11" s="36">
        <f t="shared" si="5"/>
        <v>0</v>
      </c>
      <c r="K11" s="32"/>
    </row>
    <row r="12" spans="1:18" x14ac:dyDescent="0.25">
      <c r="A12" s="27" t="s">
        <v>3</v>
      </c>
      <c r="B12" s="28">
        <v>10</v>
      </c>
      <c r="C12" s="49">
        <f t="shared" si="0"/>
        <v>277.77777777777777</v>
      </c>
      <c r="D12" s="50"/>
      <c r="E12" s="51">
        <f t="shared" si="1"/>
        <v>0</v>
      </c>
      <c r="F12" s="52">
        <f t="shared" si="2"/>
        <v>0</v>
      </c>
      <c r="G12" s="62">
        <f t="shared" si="3"/>
        <v>833.33333333333337</v>
      </c>
      <c r="H12" s="34"/>
      <c r="I12" s="35">
        <f t="shared" si="4"/>
        <v>0</v>
      </c>
      <c r="J12" s="36">
        <f t="shared" si="5"/>
        <v>0</v>
      </c>
      <c r="K12" s="32"/>
      <c r="M12" s="2" t="s">
        <v>14</v>
      </c>
    </row>
    <row r="13" spans="1:18" x14ac:dyDescent="0.25">
      <c r="A13" s="27" t="s">
        <v>3</v>
      </c>
      <c r="B13" s="28">
        <v>11</v>
      </c>
      <c r="C13" s="49">
        <f t="shared" si="0"/>
        <v>305.55555555555554</v>
      </c>
      <c r="D13" s="50"/>
      <c r="E13" s="51">
        <f t="shared" si="1"/>
        <v>0</v>
      </c>
      <c r="F13" s="52">
        <f t="shared" si="2"/>
        <v>0</v>
      </c>
      <c r="G13" s="62">
        <f t="shared" si="3"/>
        <v>916.66666666666674</v>
      </c>
      <c r="H13" s="34"/>
      <c r="I13" s="35">
        <f t="shared" si="4"/>
        <v>0</v>
      </c>
      <c r="J13" s="36">
        <f t="shared" si="5"/>
        <v>0</v>
      </c>
      <c r="K13" s="32"/>
    </row>
    <row r="14" spans="1:18" x14ac:dyDescent="0.25">
      <c r="A14" s="27" t="s">
        <v>4</v>
      </c>
      <c r="B14" s="28">
        <v>12</v>
      </c>
      <c r="C14" s="49">
        <f t="shared" si="0"/>
        <v>333.33333333333331</v>
      </c>
      <c r="D14" s="50"/>
      <c r="E14" s="51">
        <f t="shared" si="1"/>
        <v>0</v>
      </c>
      <c r="F14" s="52">
        <f t="shared" si="2"/>
        <v>0</v>
      </c>
      <c r="G14" s="62">
        <f t="shared" si="3"/>
        <v>1000.0000000000001</v>
      </c>
      <c r="H14" s="34"/>
      <c r="I14" s="35">
        <f t="shared" si="4"/>
        <v>0</v>
      </c>
      <c r="J14" s="36">
        <f t="shared" si="5"/>
        <v>0</v>
      </c>
      <c r="K14" s="32"/>
    </row>
    <row r="15" spans="1:18" x14ac:dyDescent="0.25">
      <c r="A15" s="27" t="s">
        <v>5</v>
      </c>
      <c r="B15" s="28">
        <v>13</v>
      </c>
      <c r="C15" s="49">
        <f t="shared" si="0"/>
        <v>361.11111111111109</v>
      </c>
      <c r="D15" s="50"/>
      <c r="E15" s="51">
        <f t="shared" si="1"/>
        <v>0</v>
      </c>
      <c r="F15" s="52">
        <f t="shared" si="2"/>
        <v>0</v>
      </c>
      <c r="G15" s="62">
        <f t="shared" si="3"/>
        <v>1083.3333333333335</v>
      </c>
      <c r="H15" s="34"/>
      <c r="I15" s="35">
        <f t="shared" si="4"/>
        <v>0</v>
      </c>
      <c r="J15" s="36">
        <f t="shared" si="5"/>
        <v>0</v>
      </c>
      <c r="K15" s="32"/>
    </row>
    <row r="16" spans="1:18" x14ac:dyDescent="0.25">
      <c r="A16" s="27" t="s">
        <v>4</v>
      </c>
      <c r="B16" s="28">
        <v>14</v>
      </c>
      <c r="C16" s="49">
        <f t="shared" si="0"/>
        <v>388.88888888888886</v>
      </c>
      <c r="D16" s="50"/>
      <c r="E16" s="51">
        <f t="shared" si="1"/>
        <v>0</v>
      </c>
      <c r="F16" s="52">
        <f t="shared" si="2"/>
        <v>0</v>
      </c>
      <c r="G16" s="62">
        <f t="shared" si="3"/>
        <v>1166.6666666666667</v>
      </c>
      <c r="H16" s="59"/>
      <c r="I16" s="35">
        <f t="shared" si="4"/>
        <v>0</v>
      </c>
      <c r="J16" s="36">
        <f t="shared" si="5"/>
        <v>0</v>
      </c>
      <c r="K16" s="32"/>
    </row>
    <row r="17" spans="1:13" x14ac:dyDescent="0.25">
      <c r="A17" s="27" t="s">
        <v>5</v>
      </c>
      <c r="B17" s="28">
        <v>15</v>
      </c>
      <c r="C17" s="49">
        <f t="shared" si="0"/>
        <v>416.66666666666663</v>
      </c>
      <c r="D17" s="50"/>
      <c r="E17" s="51">
        <f t="shared" si="1"/>
        <v>0</v>
      </c>
      <c r="F17" s="52">
        <f t="shared" si="2"/>
        <v>0</v>
      </c>
      <c r="G17" s="62">
        <f t="shared" si="3"/>
        <v>1250</v>
      </c>
      <c r="H17" s="34"/>
      <c r="I17" s="35">
        <f t="shared" si="4"/>
        <v>0</v>
      </c>
      <c r="J17" s="36">
        <f t="shared" si="5"/>
        <v>0</v>
      </c>
      <c r="K17" s="32"/>
    </row>
    <row r="18" spans="1:13" x14ac:dyDescent="0.25">
      <c r="A18" s="27" t="s">
        <v>2</v>
      </c>
      <c r="B18" s="28">
        <v>16</v>
      </c>
      <c r="C18" s="49">
        <f t="shared" si="0"/>
        <v>444.4444444444444</v>
      </c>
      <c r="D18" s="50"/>
      <c r="E18" s="51">
        <f t="shared" si="1"/>
        <v>0</v>
      </c>
      <c r="F18" s="52">
        <f t="shared" si="2"/>
        <v>0</v>
      </c>
      <c r="G18" s="62">
        <f t="shared" si="3"/>
        <v>1333.3333333333333</v>
      </c>
      <c r="H18" s="34"/>
      <c r="I18" s="35">
        <f t="shared" si="4"/>
        <v>0</v>
      </c>
      <c r="J18" s="36">
        <f t="shared" si="5"/>
        <v>0</v>
      </c>
      <c r="K18" s="32"/>
    </row>
    <row r="19" spans="1:13" x14ac:dyDescent="0.25">
      <c r="A19" s="27" t="s">
        <v>3</v>
      </c>
      <c r="B19" s="28">
        <v>17</v>
      </c>
      <c r="C19" s="49">
        <f t="shared" si="0"/>
        <v>472.22222222222217</v>
      </c>
      <c r="D19" s="50"/>
      <c r="E19" s="51">
        <f t="shared" si="1"/>
        <v>0</v>
      </c>
      <c r="F19" s="52">
        <f t="shared" si="2"/>
        <v>0</v>
      </c>
      <c r="G19" s="62">
        <f t="shared" si="3"/>
        <v>1416.6666666666665</v>
      </c>
      <c r="H19" s="34"/>
      <c r="I19" s="35">
        <f t="shared" si="4"/>
        <v>0</v>
      </c>
      <c r="J19" s="36">
        <f t="shared" si="5"/>
        <v>0</v>
      </c>
      <c r="K19" s="32"/>
    </row>
    <row r="20" spans="1:13" x14ac:dyDescent="0.25">
      <c r="A20" s="27" t="s">
        <v>3</v>
      </c>
      <c r="B20" s="28">
        <v>18</v>
      </c>
      <c r="C20" s="49">
        <f t="shared" si="0"/>
        <v>499.99999999999994</v>
      </c>
      <c r="D20" s="50"/>
      <c r="E20" s="51">
        <f t="shared" si="1"/>
        <v>0</v>
      </c>
      <c r="F20" s="52">
        <f t="shared" si="2"/>
        <v>0</v>
      </c>
      <c r="G20" s="62">
        <f t="shared" si="3"/>
        <v>1499.9999999999998</v>
      </c>
      <c r="H20" s="34"/>
      <c r="I20" s="35">
        <f t="shared" si="4"/>
        <v>0</v>
      </c>
      <c r="J20" s="36">
        <f t="shared" si="5"/>
        <v>0</v>
      </c>
      <c r="K20" s="32"/>
    </row>
    <row r="21" spans="1:13" x14ac:dyDescent="0.25">
      <c r="A21" s="27" t="s">
        <v>4</v>
      </c>
      <c r="B21" s="28">
        <v>19</v>
      </c>
      <c r="C21" s="49">
        <f t="shared" si="0"/>
        <v>527.77777777777771</v>
      </c>
      <c r="D21" s="50"/>
      <c r="E21" s="51">
        <f t="shared" si="1"/>
        <v>0</v>
      </c>
      <c r="F21" s="52">
        <f t="shared" si="2"/>
        <v>0</v>
      </c>
      <c r="G21" s="62">
        <f t="shared" si="3"/>
        <v>1583.333333333333</v>
      </c>
      <c r="H21" s="34"/>
      <c r="I21" s="35">
        <f t="shared" si="4"/>
        <v>0</v>
      </c>
      <c r="J21" s="36">
        <f t="shared" si="5"/>
        <v>0</v>
      </c>
      <c r="K21" s="32"/>
    </row>
    <row r="22" spans="1:13" x14ac:dyDescent="0.25">
      <c r="A22" s="27" t="s">
        <v>5</v>
      </c>
      <c r="B22" s="28">
        <v>20</v>
      </c>
      <c r="C22" s="49">
        <f t="shared" si="0"/>
        <v>555.55555555555554</v>
      </c>
      <c r="D22" s="50"/>
      <c r="E22" s="51">
        <f t="shared" si="1"/>
        <v>0</v>
      </c>
      <c r="F22" s="52">
        <f t="shared" si="2"/>
        <v>0</v>
      </c>
      <c r="G22" s="62">
        <f t="shared" si="3"/>
        <v>1666.6666666666663</v>
      </c>
      <c r="H22" s="34"/>
      <c r="I22" s="35">
        <f t="shared" si="4"/>
        <v>0</v>
      </c>
      <c r="J22" s="36">
        <f t="shared" si="5"/>
        <v>0</v>
      </c>
      <c r="K22" s="32"/>
    </row>
    <row r="23" spans="1:13" x14ac:dyDescent="0.25">
      <c r="A23" s="27" t="s">
        <v>4</v>
      </c>
      <c r="B23" s="28">
        <v>21</v>
      </c>
      <c r="C23" s="49">
        <f t="shared" si="0"/>
        <v>583.33333333333337</v>
      </c>
      <c r="D23" s="50"/>
      <c r="E23" s="51">
        <f t="shared" si="1"/>
        <v>0</v>
      </c>
      <c r="F23" s="52">
        <f t="shared" si="2"/>
        <v>0</v>
      </c>
      <c r="G23" s="62">
        <f t="shared" si="3"/>
        <v>1749.9999999999995</v>
      </c>
      <c r="H23" s="34"/>
      <c r="I23" s="35">
        <f t="shared" si="4"/>
        <v>0</v>
      </c>
      <c r="J23" s="36">
        <f t="shared" si="5"/>
        <v>0</v>
      </c>
      <c r="K23" s="32"/>
    </row>
    <row r="24" spans="1:13" x14ac:dyDescent="0.25">
      <c r="A24" s="27" t="s">
        <v>5</v>
      </c>
      <c r="B24" s="28">
        <v>22</v>
      </c>
      <c r="C24" s="49">
        <f t="shared" si="0"/>
        <v>611.1111111111112</v>
      </c>
      <c r="D24" s="50"/>
      <c r="E24" s="51">
        <f t="shared" si="1"/>
        <v>0</v>
      </c>
      <c r="F24" s="52">
        <f t="shared" si="2"/>
        <v>0</v>
      </c>
      <c r="G24" s="62">
        <f t="shared" si="3"/>
        <v>1833.3333333333328</v>
      </c>
      <c r="H24" s="34"/>
      <c r="I24" s="35">
        <f t="shared" si="4"/>
        <v>0</v>
      </c>
      <c r="J24" s="36">
        <f t="shared" si="5"/>
        <v>0</v>
      </c>
      <c r="K24" s="32"/>
    </row>
    <row r="25" spans="1:13" x14ac:dyDescent="0.25">
      <c r="A25" s="27" t="s">
        <v>2</v>
      </c>
      <c r="B25" s="28">
        <v>23</v>
      </c>
      <c r="C25" s="49">
        <f t="shared" si="0"/>
        <v>638.88888888888903</v>
      </c>
      <c r="D25" s="50"/>
      <c r="E25" s="51">
        <f t="shared" si="1"/>
        <v>0</v>
      </c>
      <c r="F25" s="52">
        <f t="shared" si="2"/>
        <v>0</v>
      </c>
      <c r="G25" s="62">
        <f t="shared" si="3"/>
        <v>1916.6666666666661</v>
      </c>
      <c r="H25" s="34"/>
      <c r="I25" s="35">
        <f t="shared" si="4"/>
        <v>0</v>
      </c>
      <c r="J25" s="36">
        <f t="shared" si="5"/>
        <v>0</v>
      </c>
      <c r="K25" s="32"/>
    </row>
    <row r="26" spans="1:13" x14ac:dyDescent="0.25">
      <c r="A26" s="27" t="s">
        <v>3</v>
      </c>
      <c r="B26" s="28">
        <v>24</v>
      </c>
      <c r="C26" s="49">
        <f t="shared" si="0"/>
        <v>666.66666666666686</v>
      </c>
      <c r="D26" s="50"/>
      <c r="E26" s="51">
        <f t="shared" si="1"/>
        <v>0</v>
      </c>
      <c r="F26" s="52">
        <f t="shared" si="2"/>
        <v>0</v>
      </c>
      <c r="G26" s="62">
        <f t="shared" si="3"/>
        <v>1999.9999999999993</v>
      </c>
      <c r="H26" s="34"/>
      <c r="I26" s="35">
        <f t="shared" si="4"/>
        <v>0</v>
      </c>
      <c r="J26" s="36">
        <f t="shared" si="5"/>
        <v>0</v>
      </c>
      <c r="K26" s="32"/>
    </row>
    <row r="27" spans="1:13" x14ac:dyDescent="0.25">
      <c r="A27" s="27" t="s">
        <v>3</v>
      </c>
      <c r="B27" s="28">
        <v>25</v>
      </c>
      <c r="C27" s="49">
        <f t="shared" si="0"/>
        <v>694.44444444444468</v>
      </c>
      <c r="D27" s="50"/>
      <c r="E27" s="51">
        <f t="shared" si="1"/>
        <v>0</v>
      </c>
      <c r="F27" s="52">
        <f t="shared" si="2"/>
        <v>0</v>
      </c>
      <c r="G27" s="62">
        <f t="shared" si="3"/>
        <v>2083.3333333333326</v>
      </c>
      <c r="H27" s="34"/>
      <c r="I27" s="35">
        <f t="shared" si="4"/>
        <v>0</v>
      </c>
      <c r="J27" s="36">
        <f t="shared" si="5"/>
        <v>0</v>
      </c>
      <c r="K27" s="32"/>
    </row>
    <row r="28" spans="1:13" x14ac:dyDescent="0.25">
      <c r="A28" s="27" t="s">
        <v>4</v>
      </c>
      <c r="B28" s="28">
        <v>26</v>
      </c>
      <c r="C28" s="49">
        <f t="shared" si="0"/>
        <v>722.22222222222251</v>
      </c>
      <c r="D28" s="50"/>
      <c r="E28" s="51">
        <f t="shared" si="1"/>
        <v>0</v>
      </c>
      <c r="F28" s="52">
        <f t="shared" si="2"/>
        <v>0</v>
      </c>
      <c r="G28" s="62">
        <f t="shared" si="3"/>
        <v>2166.6666666666661</v>
      </c>
      <c r="H28" s="34"/>
      <c r="I28" s="35">
        <f t="shared" si="4"/>
        <v>0</v>
      </c>
      <c r="J28" s="36">
        <f t="shared" si="5"/>
        <v>0</v>
      </c>
      <c r="K28" s="32"/>
    </row>
    <row r="29" spans="1:13" x14ac:dyDescent="0.25">
      <c r="A29" s="27" t="s">
        <v>5</v>
      </c>
      <c r="B29" s="28">
        <v>27</v>
      </c>
      <c r="C29" s="49">
        <f t="shared" si="0"/>
        <v>750.00000000000034</v>
      </c>
      <c r="D29" s="50"/>
      <c r="E29" s="51">
        <f t="shared" si="1"/>
        <v>0</v>
      </c>
      <c r="F29" s="52">
        <f t="shared" si="2"/>
        <v>0</v>
      </c>
      <c r="G29" s="62">
        <f t="shared" si="3"/>
        <v>2249.9999999999995</v>
      </c>
      <c r="H29" s="34"/>
      <c r="I29" s="35">
        <f t="shared" si="4"/>
        <v>0</v>
      </c>
      <c r="J29" s="36">
        <f t="shared" si="5"/>
        <v>0</v>
      </c>
      <c r="K29" s="32"/>
    </row>
    <row r="30" spans="1:13" x14ac:dyDescent="0.25">
      <c r="A30" s="27" t="s">
        <v>4</v>
      </c>
      <c r="B30" s="28">
        <v>28</v>
      </c>
      <c r="C30" s="49">
        <f t="shared" si="0"/>
        <v>777.77777777777817</v>
      </c>
      <c r="D30" s="50"/>
      <c r="E30" s="51">
        <f t="shared" si="1"/>
        <v>0</v>
      </c>
      <c r="F30" s="52">
        <f t="shared" si="2"/>
        <v>0</v>
      </c>
      <c r="G30" s="62">
        <f t="shared" si="3"/>
        <v>2333.333333333333</v>
      </c>
      <c r="H30" s="34"/>
      <c r="I30" s="35">
        <f t="shared" si="4"/>
        <v>0</v>
      </c>
      <c r="J30" s="36">
        <f t="shared" si="5"/>
        <v>0</v>
      </c>
      <c r="K30" s="32"/>
      <c r="M30" s="2" t="s">
        <v>20</v>
      </c>
    </row>
    <row r="31" spans="1:13" x14ac:dyDescent="0.25">
      <c r="A31" s="27" t="s">
        <v>5</v>
      </c>
      <c r="B31" s="28">
        <v>29</v>
      </c>
      <c r="C31" s="49">
        <f t="shared" si="0"/>
        <v>805.555555555556</v>
      </c>
      <c r="D31" s="50"/>
      <c r="E31" s="51">
        <f t="shared" si="1"/>
        <v>0</v>
      </c>
      <c r="F31" s="52">
        <f t="shared" si="2"/>
        <v>0</v>
      </c>
      <c r="G31" s="62">
        <f t="shared" si="3"/>
        <v>2416.6666666666665</v>
      </c>
      <c r="H31" s="34"/>
      <c r="I31" s="35">
        <f t="shared" si="4"/>
        <v>0</v>
      </c>
      <c r="J31" s="36">
        <f t="shared" si="5"/>
        <v>0</v>
      </c>
      <c r="K31" s="32"/>
    </row>
    <row r="32" spans="1:13" ht="15.75" thickBot="1" x14ac:dyDescent="0.3">
      <c r="A32" s="27" t="s">
        <v>2</v>
      </c>
      <c r="B32" s="37">
        <v>30</v>
      </c>
      <c r="C32" s="54">
        <f t="shared" si="0"/>
        <v>833.33333333333383</v>
      </c>
      <c r="D32" s="55"/>
      <c r="E32" s="56">
        <f t="shared" si="1"/>
        <v>0</v>
      </c>
      <c r="F32" s="57">
        <f t="shared" si="2"/>
        <v>0</v>
      </c>
      <c r="G32" s="63">
        <f t="shared" si="3"/>
        <v>2500</v>
      </c>
      <c r="H32" s="39"/>
      <c r="I32" s="40">
        <f t="shared" si="4"/>
        <v>0</v>
      </c>
      <c r="J32" s="41">
        <f t="shared" si="5"/>
        <v>0</v>
      </c>
      <c r="K32" s="32"/>
    </row>
    <row r="33" spans="8:11" x14ac:dyDescent="0.25">
      <c r="H33" s="3"/>
      <c r="K33" s="32"/>
    </row>
    <row r="34" spans="8:11" x14ac:dyDescent="0.25">
      <c r="K34" s="22"/>
    </row>
  </sheetData>
  <mergeCells count="2">
    <mergeCell ref="C1:E1"/>
    <mergeCell ref="G1:I1"/>
  </mergeCells>
  <conditionalFormatting sqref="D3:D32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2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ignoredErrors>
    <ignoredError sqref="N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C1F3-D2B7-4798-83B4-78AE16110DDE}">
  <dimension ref="A1:R34"/>
  <sheetViews>
    <sheetView workbookViewId="0">
      <selection activeCell="H3" sqref="H3:H33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F33</f>
        <v>0</v>
      </c>
      <c r="Q2" s="8" t="s">
        <v>10</v>
      </c>
    </row>
    <row r="3" spans="1:18" x14ac:dyDescent="0.25">
      <c r="A3" s="27" t="s">
        <v>3</v>
      </c>
      <c r="B3" s="28">
        <v>1</v>
      </c>
      <c r="C3" s="65">
        <f>N3</f>
        <v>26.881720430107528</v>
      </c>
      <c r="D3" s="66"/>
      <c r="E3" s="67">
        <f>D3</f>
        <v>0</v>
      </c>
      <c r="F3" s="68">
        <f>April!$F$32+D3</f>
        <v>0</v>
      </c>
      <c r="G3" s="69">
        <f>N6</f>
        <v>80.645161290322577</v>
      </c>
      <c r="H3" s="70"/>
      <c r="I3" s="71">
        <f>H3</f>
        <v>0</v>
      </c>
      <c r="J3" s="72">
        <f>April!$J$32+H3</f>
        <v>0</v>
      </c>
      <c r="K3" s="32"/>
      <c r="M3" s="9" t="s">
        <v>18</v>
      </c>
      <c r="N3" s="58">
        <f>N2/31</f>
        <v>26.881720430107528</v>
      </c>
      <c r="O3" s="11" t="s">
        <v>10</v>
      </c>
      <c r="P3" s="17"/>
      <c r="Q3" s="11"/>
    </row>
    <row r="4" spans="1:18" x14ac:dyDescent="0.25">
      <c r="A4" s="27" t="s">
        <v>3</v>
      </c>
      <c r="B4" s="28">
        <v>2</v>
      </c>
      <c r="C4" s="73">
        <f>C3+$N$3</f>
        <v>53.763440860215056</v>
      </c>
      <c r="D4" s="50"/>
      <c r="E4" s="51">
        <f>E3+D4</f>
        <v>0</v>
      </c>
      <c r="F4" s="52">
        <f>F3+D4</f>
        <v>0</v>
      </c>
      <c r="G4" s="62">
        <f>G3+$N$6</f>
        <v>161.29032258064515</v>
      </c>
      <c r="H4" s="34"/>
      <c r="I4" s="35">
        <f>I3+H4</f>
        <v>0</v>
      </c>
      <c r="J4" s="74">
        <f t="shared" ref="J4:J33" si="0"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4</v>
      </c>
      <c r="B5" s="28">
        <v>3</v>
      </c>
      <c r="C5" s="73">
        <f t="shared" ref="C5:C33" si="1">C4+$N$3</f>
        <v>80.645161290322591</v>
      </c>
      <c r="D5" s="50"/>
      <c r="E5" s="51">
        <f t="shared" ref="E5:E33" si="2">E4+D5</f>
        <v>0</v>
      </c>
      <c r="F5" s="52">
        <f t="shared" ref="F5:F33" si="3">F4+D5</f>
        <v>0</v>
      </c>
      <c r="G5" s="62">
        <f t="shared" ref="G5:G33" si="4">G4+$N$6</f>
        <v>241.93548387096774</v>
      </c>
      <c r="H5" s="34"/>
      <c r="I5" s="35">
        <f t="shared" ref="I5:I33" si="5">I4+H5</f>
        <v>0</v>
      </c>
      <c r="J5" s="74">
        <f t="shared" si="0"/>
        <v>0</v>
      </c>
      <c r="K5" s="32"/>
      <c r="M5" s="9" t="s">
        <v>18</v>
      </c>
      <c r="N5" s="4">
        <f>N4/31</f>
        <v>1.3440860215053763</v>
      </c>
      <c r="O5" s="11" t="s">
        <v>9</v>
      </c>
      <c r="P5" s="17"/>
      <c r="Q5" s="11"/>
    </row>
    <row r="6" spans="1:18" x14ac:dyDescent="0.25">
      <c r="A6" s="27" t="s">
        <v>5</v>
      </c>
      <c r="B6" s="28">
        <v>4</v>
      </c>
      <c r="C6" s="73">
        <f t="shared" si="1"/>
        <v>107.52688172043011</v>
      </c>
      <c r="D6" s="50"/>
      <c r="E6" s="51">
        <f t="shared" si="2"/>
        <v>0</v>
      </c>
      <c r="F6" s="52">
        <f t="shared" si="3"/>
        <v>0</v>
      </c>
      <c r="G6" s="62">
        <f t="shared" si="4"/>
        <v>322.58064516129031</v>
      </c>
      <c r="H6" s="34"/>
      <c r="I6" s="35">
        <f t="shared" si="5"/>
        <v>0</v>
      </c>
      <c r="J6" s="74">
        <f t="shared" si="0"/>
        <v>0</v>
      </c>
      <c r="K6" s="32"/>
      <c r="M6" s="12"/>
      <c r="N6" s="13">
        <f>N5*60</f>
        <v>80.645161290322577</v>
      </c>
      <c r="O6" s="14" t="s">
        <v>11</v>
      </c>
      <c r="P6" s="19">
        <f>J33</f>
        <v>0</v>
      </c>
      <c r="Q6" s="14" t="s">
        <v>11</v>
      </c>
    </row>
    <row r="7" spans="1:18" x14ac:dyDescent="0.25">
      <c r="A7" s="27" t="s">
        <v>4</v>
      </c>
      <c r="B7" s="28">
        <v>5</v>
      </c>
      <c r="C7" s="73">
        <f t="shared" si="1"/>
        <v>134.40860215053763</v>
      </c>
      <c r="D7" s="50"/>
      <c r="E7" s="51">
        <f t="shared" si="2"/>
        <v>0</v>
      </c>
      <c r="F7" s="52">
        <f t="shared" si="3"/>
        <v>0</v>
      </c>
      <c r="G7" s="62">
        <f t="shared" si="4"/>
        <v>403.22580645161287</v>
      </c>
      <c r="H7" s="34"/>
      <c r="I7" s="35">
        <f t="shared" si="5"/>
        <v>0</v>
      </c>
      <c r="J7" s="74">
        <f t="shared" si="0"/>
        <v>0</v>
      </c>
      <c r="K7" s="60"/>
      <c r="L7" s="5"/>
    </row>
    <row r="8" spans="1:18" x14ac:dyDescent="0.25">
      <c r="A8" s="27" t="s">
        <v>5</v>
      </c>
      <c r="B8" s="28">
        <v>6</v>
      </c>
      <c r="C8" s="73">
        <f t="shared" si="1"/>
        <v>161.29032258064515</v>
      </c>
      <c r="D8" s="50"/>
      <c r="E8" s="51">
        <f t="shared" si="2"/>
        <v>0</v>
      </c>
      <c r="F8" s="52">
        <f t="shared" si="3"/>
        <v>0</v>
      </c>
      <c r="G8" s="62">
        <f t="shared" si="4"/>
        <v>483.87096774193543</v>
      </c>
      <c r="H8" s="34"/>
      <c r="I8" s="35">
        <f t="shared" si="5"/>
        <v>0</v>
      </c>
      <c r="J8" s="74">
        <f t="shared" si="0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2</v>
      </c>
      <c r="B9" s="28">
        <v>7</v>
      </c>
      <c r="C9" s="73">
        <f t="shared" si="1"/>
        <v>188.17204301075267</v>
      </c>
      <c r="D9" s="50"/>
      <c r="E9" s="51">
        <f t="shared" si="2"/>
        <v>0</v>
      </c>
      <c r="F9" s="52">
        <f t="shared" si="3"/>
        <v>0</v>
      </c>
      <c r="G9" s="62">
        <f t="shared" si="4"/>
        <v>564.51612903225805</v>
      </c>
      <c r="H9" s="34"/>
      <c r="I9" s="35">
        <f t="shared" si="5"/>
        <v>0</v>
      </c>
      <c r="J9" s="74">
        <f t="shared" si="0"/>
        <v>0</v>
      </c>
      <c r="K9" s="32"/>
      <c r="M9" s="9" t="s">
        <v>12</v>
      </c>
      <c r="N9" s="53">
        <f>E33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3</v>
      </c>
      <c r="B10" s="28">
        <v>8</v>
      </c>
      <c r="C10" s="73">
        <f t="shared" si="1"/>
        <v>215.05376344086019</v>
      </c>
      <c r="D10" s="50"/>
      <c r="E10" s="51">
        <f t="shared" si="2"/>
        <v>0</v>
      </c>
      <c r="F10" s="52">
        <f t="shared" si="3"/>
        <v>0</v>
      </c>
      <c r="G10" s="62">
        <f t="shared" si="4"/>
        <v>645.16129032258061</v>
      </c>
      <c r="H10" s="34"/>
      <c r="I10" s="35">
        <f t="shared" si="5"/>
        <v>0</v>
      </c>
      <c r="J10" s="74">
        <f t="shared" si="0"/>
        <v>0</v>
      </c>
      <c r="K10" s="32"/>
      <c r="M10" s="12" t="s">
        <v>12</v>
      </c>
      <c r="N10" s="20">
        <f>I33/60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3</v>
      </c>
      <c r="B11" s="28">
        <v>9</v>
      </c>
      <c r="C11" s="73">
        <f t="shared" si="1"/>
        <v>241.93548387096772</v>
      </c>
      <c r="D11" s="50"/>
      <c r="E11" s="51">
        <f t="shared" si="2"/>
        <v>0</v>
      </c>
      <c r="F11" s="52">
        <f t="shared" si="3"/>
        <v>0</v>
      </c>
      <c r="G11" s="62">
        <f t="shared" si="4"/>
        <v>725.80645161290317</v>
      </c>
      <c r="H11" s="34"/>
      <c r="I11" s="35">
        <f t="shared" si="5"/>
        <v>0</v>
      </c>
      <c r="J11" s="74">
        <f t="shared" si="0"/>
        <v>0</v>
      </c>
      <c r="K11" s="32"/>
    </row>
    <row r="12" spans="1:18" x14ac:dyDescent="0.25">
      <c r="A12" s="27" t="s">
        <v>4</v>
      </c>
      <c r="B12" s="28">
        <v>10</v>
      </c>
      <c r="C12" s="73">
        <f t="shared" si="1"/>
        <v>268.81720430107526</v>
      </c>
      <c r="D12" s="50"/>
      <c r="E12" s="51">
        <f t="shared" si="2"/>
        <v>0</v>
      </c>
      <c r="F12" s="52">
        <f t="shared" si="3"/>
        <v>0</v>
      </c>
      <c r="G12" s="62">
        <f t="shared" si="4"/>
        <v>806.45161290322574</v>
      </c>
      <c r="H12" s="34"/>
      <c r="I12" s="35">
        <f t="shared" si="5"/>
        <v>0</v>
      </c>
      <c r="J12" s="74">
        <f t="shared" si="0"/>
        <v>0</v>
      </c>
      <c r="K12" s="32"/>
      <c r="M12" s="2" t="s">
        <v>14</v>
      </c>
    </row>
    <row r="13" spans="1:18" x14ac:dyDescent="0.25">
      <c r="A13" s="27" t="s">
        <v>5</v>
      </c>
      <c r="B13" s="28">
        <v>11</v>
      </c>
      <c r="C13" s="73">
        <f t="shared" si="1"/>
        <v>295.69892473118279</v>
      </c>
      <c r="D13" s="50"/>
      <c r="E13" s="51">
        <f t="shared" si="2"/>
        <v>0</v>
      </c>
      <c r="F13" s="52">
        <f t="shared" si="3"/>
        <v>0</v>
      </c>
      <c r="G13" s="62">
        <f t="shared" si="4"/>
        <v>887.0967741935483</v>
      </c>
      <c r="H13" s="34"/>
      <c r="I13" s="35">
        <f t="shared" si="5"/>
        <v>0</v>
      </c>
      <c r="J13" s="74">
        <f t="shared" si="0"/>
        <v>0</v>
      </c>
      <c r="K13" s="32"/>
    </row>
    <row r="14" spans="1:18" x14ac:dyDescent="0.25">
      <c r="A14" s="27" t="s">
        <v>4</v>
      </c>
      <c r="B14" s="28">
        <v>12</v>
      </c>
      <c r="C14" s="73">
        <f t="shared" si="1"/>
        <v>322.58064516129031</v>
      </c>
      <c r="D14" s="50"/>
      <c r="E14" s="51">
        <f t="shared" si="2"/>
        <v>0</v>
      </c>
      <c r="F14" s="52">
        <f t="shared" si="3"/>
        <v>0</v>
      </c>
      <c r="G14" s="62">
        <f t="shared" si="4"/>
        <v>967.74193548387086</v>
      </c>
      <c r="H14" s="34"/>
      <c r="I14" s="35">
        <f t="shared" si="5"/>
        <v>0</v>
      </c>
      <c r="J14" s="74">
        <f t="shared" si="0"/>
        <v>0</v>
      </c>
      <c r="K14" s="32"/>
    </row>
    <row r="15" spans="1:18" x14ac:dyDescent="0.25">
      <c r="A15" s="27" t="s">
        <v>5</v>
      </c>
      <c r="B15" s="28">
        <v>13</v>
      </c>
      <c r="C15" s="73">
        <f t="shared" si="1"/>
        <v>349.46236559139783</v>
      </c>
      <c r="D15" s="50"/>
      <c r="E15" s="51">
        <f t="shared" si="2"/>
        <v>0</v>
      </c>
      <c r="F15" s="52">
        <f t="shared" si="3"/>
        <v>0</v>
      </c>
      <c r="G15" s="62">
        <f t="shared" si="4"/>
        <v>1048.3870967741934</v>
      </c>
      <c r="H15" s="34"/>
      <c r="I15" s="35">
        <f t="shared" si="5"/>
        <v>0</v>
      </c>
      <c r="J15" s="74">
        <f t="shared" si="0"/>
        <v>0</v>
      </c>
      <c r="K15" s="32"/>
    </row>
    <row r="16" spans="1:18" x14ac:dyDescent="0.25">
      <c r="A16" s="27" t="s">
        <v>2</v>
      </c>
      <c r="B16" s="28">
        <v>14</v>
      </c>
      <c r="C16" s="73">
        <f t="shared" si="1"/>
        <v>376.34408602150535</v>
      </c>
      <c r="D16" s="50"/>
      <c r="E16" s="51">
        <f t="shared" si="2"/>
        <v>0</v>
      </c>
      <c r="F16" s="52">
        <f t="shared" si="3"/>
        <v>0</v>
      </c>
      <c r="G16" s="62">
        <f t="shared" si="4"/>
        <v>1129.0322580645161</v>
      </c>
      <c r="H16" s="59"/>
      <c r="I16" s="35">
        <f t="shared" si="5"/>
        <v>0</v>
      </c>
      <c r="J16" s="74">
        <f t="shared" si="0"/>
        <v>0</v>
      </c>
      <c r="K16" s="32"/>
    </row>
    <row r="17" spans="1:13" x14ac:dyDescent="0.25">
      <c r="A17" s="27" t="s">
        <v>3</v>
      </c>
      <c r="B17" s="28">
        <v>15</v>
      </c>
      <c r="C17" s="73">
        <f t="shared" si="1"/>
        <v>403.22580645161287</v>
      </c>
      <c r="D17" s="50"/>
      <c r="E17" s="51">
        <f t="shared" si="2"/>
        <v>0</v>
      </c>
      <c r="F17" s="52">
        <f t="shared" si="3"/>
        <v>0</v>
      </c>
      <c r="G17" s="62">
        <f t="shared" si="4"/>
        <v>1209.6774193548388</v>
      </c>
      <c r="H17" s="34"/>
      <c r="I17" s="35">
        <f t="shared" si="5"/>
        <v>0</v>
      </c>
      <c r="J17" s="74">
        <f t="shared" si="0"/>
        <v>0</v>
      </c>
      <c r="K17" s="32"/>
    </row>
    <row r="18" spans="1:13" x14ac:dyDescent="0.25">
      <c r="A18" s="27" t="s">
        <v>3</v>
      </c>
      <c r="B18" s="28">
        <v>16</v>
      </c>
      <c r="C18" s="73">
        <f t="shared" si="1"/>
        <v>430.10752688172039</v>
      </c>
      <c r="D18" s="50"/>
      <c r="E18" s="51">
        <f t="shared" si="2"/>
        <v>0</v>
      </c>
      <c r="F18" s="52">
        <f t="shared" si="3"/>
        <v>0</v>
      </c>
      <c r="G18" s="62">
        <f t="shared" si="4"/>
        <v>1290.3225806451615</v>
      </c>
      <c r="H18" s="34"/>
      <c r="I18" s="35">
        <f t="shared" si="5"/>
        <v>0</v>
      </c>
      <c r="J18" s="74">
        <f t="shared" si="0"/>
        <v>0</v>
      </c>
      <c r="K18" s="32"/>
    </row>
    <row r="19" spans="1:13" x14ac:dyDescent="0.25">
      <c r="A19" s="27" t="s">
        <v>4</v>
      </c>
      <c r="B19" s="28">
        <v>17</v>
      </c>
      <c r="C19" s="73">
        <f t="shared" si="1"/>
        <v>456.98924731182791</v>
      </c>
      <c r="D19" s="50"/>
      <c r="E19" s="51">
        <f t="shared" si="2"/>
        <v>0</v>
      </c>
      <c r="F19" s="52">
        <f t="shared" si="3"/>
        <v>0</v>
      </c>
      <c r="G19" s="62">
        <f t="shared" si="4"/>
        <v>1370.9677419354841</v>
      </c>
      <c r="H19" s="34"/>
      <c r="I19" s="35">
        <f t="shared" si="5"/>
        <v>0</v>
      </c>
      <c r="J19" s="74">
        <f t="shared" si="0"/>
        <v>0</v>
      </c>
      <c r="K19" s="32"/>
    </row>
    <row r="20" spans="1:13" x14ac:dyDescent="0.25">
      <c r="A20" s="27" t="s">
        <v>5</v>
      </c>
      <c r="B20" s="28">
        <v>18</v>
      </c>
      <c r="C20" s="73">
        <f t="shared" si="1"/>
        <v>483.87096774193543</v>
      </c>
      <c r="D20" s="50"/>
      <c r="E20" s="51">
        <f t="shared" si="2"/>
        <v>0</v>
      </c>
      <c r="F20" s="52">
        <f t="shared" si="3"/>
        <v>0</v>
      </c>
      <c r="G20" s="62">
        <f t="shared" si="4"/>
        <v>1451.6129032258068</v>
      </c>
      <c r="H20" s="34"/>
      <c r="I20" s="35">
        <f t="shared" si="5"/>
        <v>0</v>
      </c>
      <c r="J20" s="74">
        <f t="shared" si="0"/>
        <v>0</v>
      </c>
      <c r="K20" s="32"/>
    </row>
    <row r="21" spans="1:13" x14ac:dyDescent="0.25">
      <c r="A21" s="27" t="s">
        <v>4</v>
      </c>
      <c r="B21" s="28">
        <v>19</v>
      </c>
      <c r="C21" s="73">
        <f t="shared" si="1"/>
        <v>510.75268817204295</v>
      </c>
      <c r="D21" s="50"/>
      <c r="E21" s="51">
        <f t="shared" si="2"/>
        <v>0</v>
      </c>
      <c r="F21" s="52">
        <f t="shared" si="3"/>
        <v>0</v>
      </c>
      <c r="G21" s="62">
        <f t="shared" si="4"/>
        <v>1532.2580645161295</v>
      </c>
      <c r="H21" s="34"/>
      <c r="I21" s="35">
        <f t="shared" si="5"/>
        <v>0</v>
      </c>
      <c r="J21" s="74">
        <f t="shared" si="0"/>
        <v>0</v>
      </c>
      <c r="K21" s="32"/>
    </row>
    <row r="22" spans="1:13" x14ac:dyDescent="0.25">
      <c r="A22" s="27" t="s">
        <v>5</v>
      </c>
      <c r="B22" s="28">
        <v>20</v>
      </c>
      <c r="C22" s="73">
        <f t="shared" si="1"/>
        <v>537.63440860215053</v>
      </c>
      <c r="D22" s="50"/>
      <c r="E22" s="51">
        <f t="shared" si="2"/>
        <v>0</v>
      </c>
      <c r="F22" s="52">
        <f t="shared" si="3"/>
        <v>0</v>
      </c>
      <c r="G22" s="62">
        <f t="shared" si="4"/>
        <v>1612.9032258064522</v>
      </c>
      <c r="H22" s="34"/>
      <c r="I22" s="35">
        <f t="shared" si="5"/>
        <v>0</v>
      </c>
      <c r="J22" s="74">
        <f t="shared" si="0"/>
        <v>0</v>
      </c>
      <c r="K22" s="32"/>
    </row>
    <row r="23" spans="1:13" x14ac:dyDescent="0.25">
      <c r="A23" s="27" t="s">
        <v>2</v>
      </c>
      <c r="B23" s="28">
        <v>21</v>
      </c>
      <c r="C23" s="73">
        <f t="shared" si="1"/>
        <v>564.51612903225805</v>
      </c>
      <c r="D23" s="50"/>
      <c r="E23" s="51">
        <f t="shared" si="2"/>
        <v>0</v>
      </c>
      <c r="F23" s="52">
        <f t="shared" si="3"/>
        <v>0</v>
      </c>
      <c r="G23" s="62">
        <f t="shared" si="4"/>
        <v>1693.5483870967748</v>
      </c>
      <c r="H23" s="34"/>
      <c r="I23" s="35">
        <f t="shared" si="5"/>
        <v>0</v>
      </c>
      <c r="J23" s="74">
        <f t="shared" si="0"/>
        <v>0</v>
      </c>
      <c r="K23" s="32"/>
    </row>
    <row r="24" spans="1:13" x14ac:dyDescent="0.25">
      <c r="A24" s="27" t="s">
        <v>3</v>
      </c>
      <c r="B24" s="28">
        <v>22</v>
      </c>
      <c r="C24" s="73">
        <f t="shared" si="1"/>
        <v>591.39784946236557</v>
      </c>
      <c r="D24" s="50"/>
      <c r="E24" s="51">
        <f t="shared" si="2"/>
        <v>0</v>
      </c>
      <c r="F24" s="52">
        <f t="shared" si="3"/>
        <v>0</v>
      </c>
      <c r="G24" s="62">
        <f t="shared" si="4"/>
        <v>1774.1935483870975</v>
      </c>
      <c r="H24" s="34"/>
      <c r="I24" s="35">
        <f t="shared" si="5"/>
        <v>0</v>
      </c>
      <c r="J24" s="74">
        <f t="shared" si="0"/>
        <v>0</v>
      </c>
      <c r="K24" s="32"/>
    </row>
    <row r="25" spans="1:13" x14ac:dyDescent="0.25">
      <c r="A25" s="27" t="s">
        <v>3</v>
      </c>
      <c r="B25" s="28">
        <v>23</v>
      </c>
      <c r="C25" s="73">
        <f t="shared" si="1"/>
        <v>618.27956989247309</v>
      </c>
      <c r="D25" s="50"/>
      <c r="E25" s="51">
        <f t="shared" si="2"/>
        <v>0</v>
      </c>
      <c r="F25" s="52">
        <f t="shared" si="3"/>
        <v>0</v>
      </c>
      <c r="G25" s="62">
        <f t="shared" si="4"/>
        <v>1854.8387096774202</v>
      </c>
      <c r="H25" s="34"/>
      <c r="I25" s="35">
        <f t="shared" si="5"/>
        <v>0</v>
      </c>
      <c r="J25" s="74">
        <f t="shared" si="0"/>
        <v>0</v>
      </c>
      <c r="K25" s="32"/>
    </row>
    <row r="26" spans="1:13" x14ac:dyDescent="0.25">
      <c r="A26" s="27" t="s">
        <v>4</v>
      </c>
      <c r="B26" s="28">
        <v>24</v>
      </c>
      <c r="C26" s="73">
        <f t="shared" si="1"/>
        <v>645.16129032258061</v>
      </c>
      <c r="D26" s="50"/>
      <c r="E26" s="51">
        <f t="shared" si="2"/>
        <v>0</v>
      </c>
      <c r="F26" s="52">
        <f t="shared" si="3"/>
        <v>0</v>
      </c>
      <c r="G26" s="62">
        <f t="shared" si="4"/>
        <v>1935.4838709677429</v>
      </c>
      <c r="H26" s="34"/>
      <c r="I26" s="35">
        <f t="shared" si="5"/>
        <v>0</v>
      </c>
      <c r="J26" s="74">
        <f t="shared" si="0"/>
        <v>0</v>
      </c>
      <c r="K26" s="32"/>
    </row>
    <row r="27" spans="1:13" x14ac:dyDescent="0.25">
      <c r="A27" s="27" t="s">
        <v>5</v>
      </c>
      <c r="B27" s="28">
        <v>25</v>
      </c>
      <c r="C27" s="73">
        <f t="shared" si="1"/>
        <v>672.04301075268813</v>
      </c>
      <c r="D27" s="50"/>
      <c r="E27" s="51">
        <f t="shared" si="2"/>
        <v>0</v>
      </c>
      <c r="F27" s="52">
        <f t="shared" si="3"/>
        <v>0</v>
      </c>
      <c r="G27" s="62">
        <f t="shared" si="4"/>
        <v>2016.1290322580655</v>
      </c>
      <c r="H27" s="34"/>
      <c r="I27" s="35">
        <f t="shared" si="5"/>
        <v>0</v>
      </c>
      <c r="J27" s="74">
        <f t="shared" si="0"/>
        <v>0</v>
      </c>
      <c r="K27" s="32"/>
    </row>
    <row r="28" spans="1:13" x14ac:dyDescent="0.25">
      <c r="A28" s="27" t="s">
        <v>4</v>
      </c>
      <c r="B28" s="28">
        <v>26</v>
      </c>
      <c r="C28" s="73">
        <f t="shared" si="1"/>
        <v>698.92473118279565</v>
      </c>
      <c r="D28" s="50"/>
      <c r="E28" s="51">
        <f t="shared" si="2"/>
        <v>0</v>
      </c>
      <c r="F28" s="52">
        <f t="shared" si="3"/>
        <v>0</v>
      </c>
      <c r="G28" s="62">
        <f t="shared" si="4"/>
        <v>2096.7741935483882</v>
      </c>
      <c r="H28" s="34"/>
      <c r="I28" s="35">
        <f t="shared" si="5"/>
        <v>0</v>
      </c>
      <c r="J28" s="74">
        <f t="shared" si="0"/>
        <v>0</v>
      </c>
      <c r="K28" s="32"/>
    </row>
    <row r="29" spans="1:13" x14ac:dyDescent="0.25">
      <c r="A29" s="27" t="s">
        <v>5</v>
      </c>
      <c r="B29" s="28">
        <v>27</v>
      </c>
      <c r="C29" s="73">
        <f t="shared" si="1"/>
        <v>725.80645161290317</v>
      </c>
      <c r="D29" s="50"/>
      <c r="E29" s="51">
        <f t="shared" si="2"/>
        <v>0</v>
      </c>
      <c r="F29" s="52">
        <f t="shared" si="3"/>
        <v>0</v>
      </c>
      <c r="G29" s="62">
        <f t="shared" si="4"/>
        <v>2177.4193548387107</v>
      </c>
      <c r="H29" s="34"/>
      <c r="I29" s="35">
        <f t="shared" si="5"/>
        <v>0</v>
      </c>
      <c r="J29" s="74">
        <f t="shared" si="0"/>
        <v>0</v>
      </c>
      <c r="K29" s="32"/>
    </row>
    <row r="30" spans="1:13" x14ac:dyDescent="0.25">
      <c r="A30" s="27" t="s">
        <v>2</v>
      </c>
      <c r="B30" s="28">
        <v>28</v>
      </c>
      <c r="C30" s="73">
        <f t="shared" si="1"/>
        <v>752.6881720430107</v>
      </c>
      <c r="D30" s="50"/>
      <c r="E30" s="51">
        <f t="shared" si="2"/>
        <v>0</v>
      </c>
      <c r="F30" s="52">
        <f t="shared" si="3"/>
        <v>0</v>
      </c>
      <c r="G30" s="62">
        <f t="shared" si="4"/>
        <v>2258.0645161290331</v>
      </c>
      <c r="H30" s="34"/>
      <c r="I30" s="35">
        <f t="shared" si="5"/>
        <v>0</v>
      </c>
      <c r="J30" s="74">
        <f t="shared" si="0"/>
        <v>0</v>
      </c>
      <c r="K30" s="32"/>
      <c r="M30" s="2" t="s">
        <v>20</v>
      </c>
    </row>
    <row r="31" spans="1:13" x14ac:dyDescent="0.25">
      <c r="A31" s="27" t="s">
        <v>3</v>
      </c>
      <c r="B31" s="28">
        <v>29</v>
      </c>
      <c r="C31" s="73">
        <f t="shared" si="1"/>
        <v>779.56989247311822</v>
      </c>
      <c r="D31" s="50"/>
      <c r="E31" s="51">
        <f t="shared" si="2"/>
        <v>0</v>
      </c>
      <c r="F31" s="52">
        <f t="shared" si="3"/>
        <v>0</v>
      </c>
      <c r="G31" s="62">
        <f t="shared" si="4"/>
        <v>2338.7096774193556</v>
      </c>
      <c r="H31" s="34"/>
      <c r="I31" s="35">
        <f t="shared" si="5"/>
        <v>0</v>
      </c>
      <c r="J31" s="74">
        <f t="shared" si="0"/>
        <v>0</v>
      </c>
      <c r="K31" s="32"/>
    </row>
    <row r="32" spans="1:13" x14ac:dyDescent="0.25">
      <c r="A32" s="27" t="s">
        <v>3</v>
      </c>
      <c r="B32" s="28">
        <v>30</v>
      </c>
      <c r="C32" s="73">
        <f t="shared" si="1"/>
        <v>806.45161290322574</v>
      </c>
      <c r="D32" s="50"/>
      <c r="E32" s="51">
        <f t="shared" si="2"/>
        <v>0</v>
      </c>
      <c r="F32" s="52">
        <f t="shared" si="3"/>
        <v>0</v>
      </c>
      <c r="G32" s="62">
        <f t="shared" si="4"/>
        <v>2419.354838709678</v>
      </c>
      <c r="H32" s="34"/>
      <c r="I32" s="35">
        <f t="shared" si="5"/>
        <v>0</v>
      </c>
      <c r="J32" s="74">
        <f t="shared" si="0"/>
        <v>0</v>
      </c>
      <c r="K32" s="32"/>
    </row>
    <row r="33" spans="1:11" ht="15.75" thickBot="1" x14ac:dyDescent="0.3">
      <c r="A33" s="27" t="s">
        <v>4</v>
      </c>
      <c r="B33" s="28">
        <v>31</v>
      </c>
      <c r="C33" s="75">
        <f t="shared" si="1"/>
        <v>833.33333333333326</v>
      </c>
      <c r="D33" s="55"/>
      <c r="E33" s="56">
        <f t="shared" si="2"/>
        <v>0</v>
      </c>
      <c r="F33" s="57">
        <f t="shared" si="3"/>
        <v>0</v>
      </c>
      <c r="G33" s="63">
        <f t="shared" si="4"/>
        <v>2500.0000000000005</v>
      </c>
      <c r="H33" s="39"/>
      <c r="I33" s="40">
        <f t="shared" si="5"/>
        <v>0</v>
      </c>
      <c r="J33" s="76">
        <f t="shared" si="0"/>
        <v>0</v>
      </c>
      <c r="K33" s="32"/>
    </row>
    <row r="34" spans="1:11" x14ac:dyDescent="0.25">
      <c r="H34" s="3"/>
      <c r="K34" s="22"/>
    </row>
  </sheetData>
  <mergeCells count="2">
    <mergeCell ref="C1:E1"/>
    <mergeCell ref="G1:I1"/>
  </mergeCells>
  <conditionalFormatting sqref="D3:D33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3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6727-30F1-4E19-AE68-1A86C5BFFE77}">
  <dimension ref="A1:R34"/>
  <sheetViews>
    <sheetView workbookViewId="0">
      <selection activeCell="H3" sqref="H3:H32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32" t="s">
        <v>4</v>
      </c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F32</f>
        <v>0</v>
      </c>
      <c r="Q2" s="8" t="s">
        <v>10</v>
      </c>
    </row>
    <row r="3" spans="1:18" x14ac:dyDescent="0.25">
      <c r="A3" s="27" t="s">
        <v>5</v>
      </c>
      <c r="B3" s="28">
        <v>1</v>
      </c>
      <c r="C3" s="65">
        <f>N3</f>
        <v>27.777777777777779</v>
      </c>
      <c r="D3" s="66"/>
      <c r="E3" s="67">
        <f>D3</f>
        <v>0</v>
      </c>
      <c r="F3" s="68">
        <f>Mai!F33+D3</f>
        <v>0</v>
      </c>
      <c r="G3" s="69">
        <f>N6</f>
        <v>83.333333333333329</v>
      </c>
      <c r="H3" s="70"/>
      <c r="I3" s="71">
        <f>H3</f>
        <v>0</v>
      </c>
      <c r="J3" s="72">
        <f>Mai!J33+H3</f>
        <v>0</v>
      </c>
      <c r="K3" s="32"/>
      <c r="M3" s="9" t="s">
        <v>18</v>
      </c>
      <c r="N3" s="58">
        <f>N2/30</f>
        <v>27.777777777777779</v>
      </c>
      <c r="O3" s="11" t="s">
        <v>10</v>
      </c>
      <c r="P3" s="17"/>
      <c r="Q3" s="11"/>
    </row>
    <row r="4" spans="1:18" x14ac:dyDescent="0.25">
      <c r="A4" s="27" t="s">
        <v>4</v>
      </c>
      <c r="B4" s="28">
        <v>2</v>
      </c>
      <c r="C4" s="73">
        <f>C3+$N$3</f>
        <v>55.555555555555557</v>
      </c>
      <c r="D4" s="50"/>
      <c r="E4" s="51">
        <f>E3+D4</f>
        <v>0</v>
      </c>
      <c r="F4" s="52">
        <f>F3+D4</f>
        <v>0</v>
      </c>
      <c r="G4" s="62">
        <f>G3+$N$6</f>
        <v>166.66666666666666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5</v>
      </c>
      <c r="B5" s="28">
        <v>3</v>
      </c>
      <c r="C5" s="73">
        <f t="shared" ref="C5:C32" si="0">C4+$N$3</f>
        <v>83.333333333333343</v>
      </c>
      <c r="D5" s="50"/>
      <c r="E5" s="51">
        <f t="shared" ref="E5:E32" si="1">E4+D5</f>
        <v>0</v>
      </c>
      <c r="F5" s="52">
        <f t="shared" ref="F5:F32" si="2">F4+D5</f>
        <v>0</v>
      </c>
      <c r="G5" s="62">
        <f t="shared" ref="G5:G32" si="3">G4+$N$6</f>
        <v>250</v>
      </c>
      <c r="H5" s="34"/>
      <c r="I5" s="35">
        <f t="shared" ref="I5:I32" si="4">I4+H5</f>
        <v>0</v>
      </c>
      <c r="J5" s="74">
        <f t="shared" ref="J5:J32" si="5">J4+H5</f>
        <v>0</v>
      </c>
      <c r="K5" s="32"/>
      <c r="M5" s="9" t="s">
        <v>18</v>
      </c>
      <c r="N5" s="4">
        <f>N4/30</f>
        <v>1.3888888888888888</v>
      </c>
      <c r="O5" s="11" t="s">
        <v>9</v>
      </c>
      <c r="P5" s="17"/>
      <c r="Q5" s="11"/>
    </row>
    <row r="6" spans="1:18" x14ac:dyDescent="0.25">
      <c r="A6" s="27" t="s">
        <v>2</v>
      </c>
      <c r="B6" s="28">
        <v>4</v>
      </c>
      <c r="C6" s="73">
        <f t="shared" si="0"/>
        <v>111.11111111111111</v>
      </c>
      <c r="D6" s="50"/>
      <c r="E6" s="51">
        <f t="shared" si="1"/>
        <v>0</v>
      </c>
      <c r="F6" s="52">
        <f t="shared" si="2"/>
        <v>0</v>
      </c>
      <c r="G6" s="62">
        <f t="shared" si="3"/>
        <v>333.33333333333331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83.333333333333329</v>
      </c>
      <c r="O6" s="14" t="s">
        <v>11</v>
      </c>
      <c r="P6" s="19">
        <f>J32</f>
        <v>0</v>
      </c>
      <c r="Q6" s="14" t="s">
        <v>11</v>
      </c>
    </row>
    <row r="7" spans="1:18" x14ac:dyDescent="0.25">
      <c r="A7" s="27" t="s">
        <v>3</v>
      </c>
      <c r="B7" s="28">
        <v>5</v>
      </c>
      <c r="C7" s="73">
        <f t="shared" si="0"/>
        <v>138.88888888888889</v>
      </c>
      <c r="D7" s="50"/>
      <c r="E7" s="51">
        <f t="shared" si="1"/>
        <v>0</v>
      </c>
      <c r="F7" s="52">
        <f t="shared" si="2"/>
        <v>0</v>
      </c>
      <c r="G7" s="62">
        <f t="shared" si="3"/>
        <v>416.66666666666663</v>
      </c>
      <c r="H7" s="34"/>
      <c r="I7" s="35">
        <f t="shared" si="4"/>
        <v>0</v>
      </c>
      <c r="J7" s="74">
        <f t="shared" si="5"/>
        <v>0</v>
      </c>
      <c r="K7" s="32"/>
      <c r="L7" s="5"/>
    </row>
    <row r="8" spans="1:18" x14ac:dyDescent="0.25">
      <c r="A8" s="27" t="s">
        <v>3</v>
      </c>
      <c r="B8" s="28">
        <v>6</v>
      </c>
      <c r="C8" s="73">
        <f t="shared" si="0"/>
        <v>166.66666666666666</v>
      </c>
      <c r="D8" s="50"/>
      <c r="E8" s="51">
        <f t="shared" si="1"/>
        <v>0</v>
      </c>
      <c r="F8" s="52">
        <f t="shared" si="2"/>
        <v>0</v>
      </c>
      <c r="G8" s="62">
        <f t="shared" si="3"/>
        <v>499.99999999999994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4</v>
      </c>
      <c r="B9" s="28">
        <v>7</v>
      </c>
      <c r="C9" s="73">
        <f t="shared" si="0"/>
        <v>194.44444444444443</v>
      </c>
      <c r="D9" s="50"/>
      <c r="E9" s="51">
        <f t="shared" si="1"/>
        <v>0</v>
      </c>
      <c r="F9" s="52">
        <f t="shared" si="2"/>
        <v>0</v>
      </c>
      <c r="G9" s="62">
        <f t="shared" si="3"/>
        <v>583.33333333333326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E32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5</v>
      </c>
      <c r="B10" s="28">
        <v>8</v>
      </c>
      <c r="C10" s="73">
        <f t="shared" si="0"/>
        <v>222.2222222222222</v>
      </c>
      <c r="D10" s="50"/>
      <c r="E10" s="51">
        <f t="shared" si="1"/>
        <v>0</v>
      </c>
      <c r="F10" s="52">
        <f t="shared" si="2"/>
        <v>0</v>
      </c>
      <c r="G10" s="62">
        <f t="shared" si="3"/>
        <v>666.66666666666663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I32/60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4</v>
      </c>
      <c r="B11" s="28">
        <v>9</v>
      </c>
      <c r="C11" s="73">
        <f t="shared" si="0"/>
        <v>249.99999999999997</v>
      </c>
      <c r="D11" s="50"/>
      <c r="E11" s="51">
        <f t="shared" si="1"/>
        <v>0</v>
      </c>
      <c r="F11" s="52">
        <f t="shared" si="2"/>
        <v>0</v>
      </c>
      <c r="G11" s="62">
        <f t="shared" si="3"/>
        <v>750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5</v>
      </c>
      <c r="B12" s="28">
        <v>10</v>
      </c>
      <c r="C12" s="73">
        <f t="shared" si="0"/>
        <v>277.77777777777777</v>
      </c>
      <c r="D12" s="50"/>
      <c r="E12" s="51">
        <f t="shared" si="1"/>
        <v>0</v>
      </c>
      <c r="F12" s="52">
        <f t="shared" si="2"/>
        <v>0</v>
      </c>
      <c r="G12" s="62">
        <f t="shared" si="3"/>
        <v>833.33333333333337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2</v>
      </c>
      <c r="B13" s="28">
        <v>11</v>
      </c>
      <c r="C13" s="73">
        <f t="shared" si="0"/>
        <v>305.55555555555554</v>
      </c>
      <c r="D13" s="50"/>
      <c r="E13" s="51">
        <f t="shared" si="1"/>
        <v>0</v>
      </c>
      <c r="F13" s="52">
        <f t="shared" si="2"/>
        <v>0</v>
      </c>
      <c r="G13" s="62">
        <f t="shared" si="3"/>
        <v>916.66666666666674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3</v>
      </c>
      <c r="B14" s="28">
        <v>12</v>
      </c>
      <c r="C14" s="73">
        <f t="shared" si="0"/>
        <v>333.33333333333331</v>
      </c>
      <c r="D14" s="50"/>
      <c r="E14" s="51">
        <f t="shared" si="1"/>
        <v>0</v>
      </c>
      <c r="F14" s="52">
        <f t="shared" si="2"/>
        <v>0</v>
      </c>
      <c r="G14" s="62">
        <f t="shared" si="3"/>
        <v>1000.0000000000001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3</v>
      </c>
      <c r="B15" s="28">
        <v>13</v>
      </c>
      <c r="C15" s="73">
        <f t="shared" si="0"/>
        <v>361.11111111111109</v>
      </c>
      <c r="D15" s="50"/>
      <c r="E15" s="51">
        <f t="shared" si="1"/>
        <v>0</v>
      </c>
      <c r="F15" s="52">
        <f t="shared" si="2"/>
        <v>0</v>
      </c>
      <c r="G15" s="62">
        <f t="shared" si="3"/>
        <v>1083.3333333333335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4</v>
      </c>
      <c r="B16" s="28">
        <v>14</v>
      </c>
      <c r="C16" s="73">
        <f t="shared" si="0"/>
        <v>388.88888888888886</v>
      </c>
      <c r="D16" s="50"/>
      <c r="E16" s="51">
        <f t="shared" si="1"/>
        <v>0</v>
      </c>
      <c r="F16" s="52">
        <f t="shared" si="2"/>
        <v>0</v>
      </c>
      <c r="G16" s="62">
        <f t="shared" si="3"/>
        <v>1166.6666666666667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5</v>
      </c>
      <c r="B17" s="28">
        <v>15</v>
      </c>
      <c r="C17" s="73">
        <f t="shared" si="0"/>
        <v>416.66666666666663</v>
      </c>
      <c r="D17" s="50"/>
      <c r="E17" s="51">
        <f t="shared" si="1"/>
        <v>0</v>
      </c>
      <c r="F17" s="52">
        <f t="shared" si="2"/>
        <v>0</v>
      </c>
      <c r="G17" s="62">
        <f t="shared" si="3"/>
        <v>1250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4</v>
      </c>
      <c r="B18" s="28">
        <v>16</v>
      </c>
      <c r="C18" s="73">
        <f t="shared" si="0"/>
        <v>444.4444444444444</v>
      </c>
      <c r="D18" s="50"/>
      <c r="E18" s="51">
        <f t="shared" si="1"/>
        <v>0</v>
      </c>
      <c r="F18" s="52">
        <f t="shared" si="2"/>
        <v>0</v>
      </c>
      <c r="G18" s="62">
        <f t="shared" si="3"/>
        <v>1333.3333333333333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5</v>
      </c>
      <c r="B19" s="28">
        <v>17</v>
      </c>
      <c r="C19" s="73">
        <f t="shared" si="0"/>
        <v>472.22222222222217</v>
      </c>
      <c r="D19" s="50"/>
      <c r="E19" s="51">
        <f t="shared" si="1"/>
        <v>0</v>
      </c>
      <c r="F19" s="52">
        <f t="shared" si="2"/>
        <v>0</v>
      </c>
      <c r="G19" s="62">
        <f t="shared" si="3"/>
        <v>1416.6666666666665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2</v>
      </c>
      <c r="B20" s="28">
        <v>18</v>
      </c>
      <c r="C20" s="73">
        <f t="shared" si="0"/>
        <v>499.99999999999994</v>
      </c>
      <c r="D20" s="50"/>
      <c r="E20" s="51">
        <f t="shared" si="1"/>
        <v>0</v>
      </c>
      <c r="F20" s="52">
        <f t="shared" si="2"/>
        <v>0</v>
      </c>
      <c r="G20" s="62">
        <f t="shared" si="3"/>
        <v>1499.9999999999998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3</v>
      </c>
      <c r="B21" s="28">
        <v>19</v>
      </c>
      <c r="C21" s="73">
        <f t="shared" si="0"/>
        <v>527.77777777777771</v>
      </c>
      <c r="D21" s="50"/>
      <c r="E21" s="51">
        <f t="shared" si="1"/>
        <v>0</v>
      </c>
      <c r="F21" s="52">
        <f t="shared" si="2"/>
        <v>0</v>
      </c>
      <c r="G21" s="62">
        <f t="shared" si="3"/>
        <v>1583.333333333333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3</v>
      </c>
      <c r="B22" s="28">
        <v>20</v>
      </c>
      <c r="C22" s="73">
        <f t="shared" si="0"/>
        <v>555.55555555555554</v>
      </c>
      <c r="D22" s="50"/>
      <c r="E22" s="51">
        <f t="shared" si="1"/>
        <v>0</v>
      </c>
      <c r="F22" s="52">
        <f t="shared" si="2"/>
        <v>0</v>
      </c>
      <c r="G22" s="62">
        <f t="shared" si="3"/>
        <v>1666.6666666666663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4</v>
      </c>
      <c r="B23" s="28">
        <v>21</v>
      </c>
      <c r="C23" s="73">
        <f t="shared" si="0"/>
        <v>583.33333333333337</v>
      </c>
      <c r="D23" s="50"/>
      <c r="E23" s="51">
        <f t="shared" si="1"/>
        <v>0</v>
      </c>
      <c r="F23" s="52">
        <f t="shared" si="2"/>
        <v>0</v>
      </c>
      <c r="G23" s="62">
        <f t="shared" si="3"/>
        <v>1749.9999999999995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5</v>
      </c>
      <c r="B24" s="28">
        <v>22</v>
      </c>
      <c r="C24" s="73">
        <f t="shared" si="0"/>
        <v>611.1111111111112</v>
      </c>
      <c r="D24" s="50"/>
      <c r="E24" s="51">
        <f t="shared" si="1"/>
        <v>0</v>
      </c>
      <c r="F24" s="52">
        <f t="shared" si="2"/>
        <v>0</v>
      </c>
      <c r="G24" s="62">
        <f t="shared" si="3"/>
        <v>1833.3333333333328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4</v>
      </c>
      <c r="B25" s="28">
        <v>23</v>
      </c>
      <c r="C25" s="73">
        <f t="shared" si="0"/>
        <v>638.88888888888903</v>
      </c>
      <c r="D25" s="50"/>
      <c r="E25" s="51">
        <f t="shared" si="1"/>
        <v>0</v>
      </c>
      <c r="F25" s="52">
        <f t="shared" si="2"/>
        <v>0</v>
      </c>
      <c r="G25" s="62">
        <f t="shared" si="3"/>
        <v>1916.6666666666661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5</v>
      </c>
      <c r="B26" s="28">
        <v>24</v>
      </c>
      <c r="C26" s="73">
        <f t="shared" si="0"/>
        <v>666.66666666666686</v>
      </c>
      <c r="D26" s="50"/>
      <c r="E26" s="51">
        <f t="shared" si="1"/>
        <v>0</v>
      </c>
      <c r="F26" s="52">
        <f t="shared" si="2"/>
        <v>0</v>
      </c>
      <c r="G26" s="62">
        <f t="shared" si="3"/>
        <v>1999.9999999999993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2</v>
      </c>
      <c r="B27" s="28">
        <v>25</v>
      </c>
      <c r="C27" s="73">
        <f t="shared" si="0"/>
        <v>694.44444444444468</v>
      </c>
      <c r="D27" s="50"/>
      <c r="E27" s="51">
        <f t="shared" si="1"/>
        <v>0</v>
      </c>
      <c r="F27" s="52">
        <f t="shared" si="2"/>
        <v>0</v>
      </c>
      <c r="G27" s="62">
        <f t="shared" si="3"/>
        <v>2083.3333333333326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3</v>
      </c>
      <c r="B28" s="28">
        <v>26</v>
      </c>
      <c r="C28" s="73">
        <f t="shared" si="0"/>
        <v>722.22222222222251</v>
      </c>
      <c r="D28" s="50"/>
      <c r="E28" s="51">
        <f t="shared" si="1"/>
        <v>0</v>
      </c>
      <c r="F28" s="52">
        <f t="shared" si="2"/>
        <v>0</v>
      </c>
      <c r="G28" s="62">
        <f t="shared" si="3"/>
        <v>2166.6666666666661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3</v>
      </c>
      <c r="B29" s="28">
        <v>27</v>
      </c>
      <c r="C29" s="73">
        <f t="shared" si="0"/>
        <v>750.00000000000034</v>
      </c>
      <c r="D29" s="50"/>
      <c r="E29" s="51">
        <f t="shared" si="1"/>
        <v>0</v>
      </c>
      <c r="F29" s="52">
        <f t="shared" si="2"/>
        <v>0</v>
      </c>
      <c r="G29" s="62">
        <f t="shared" si="3"/>
        <v>2249.9999999999995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4</v>
      </c>
      <c r="B30" s="28">
        <v>28</v>
      </c>
      <c r="C30" s="73">
        <f t="shared" si="0"/>
        <v>777.77777777777817</v>
      </c>
      <c r="D30" s="50"/>
      <c r="E30" s="51">
        <f t="shared" si="1"/>
        <v>0</v>
      </c>
      <c r="F30" s="52">
        <f t="shared" si="2"/>
        <v>0</v>
      </c>
      <c r="G30" s="62">
        <f t="shared" si="3"/>
        <v>2333.333333333333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5</v>
      </c>
      <c r="B31" s="28">
        <v>29</v>
      </c>
      <c r="C31" s="73">
        <f t="shared" si="0"/>
        <v>805.555555555556</v>
      </c>
      <c r="D31" s="50"/>
      <c r="E31" s="51">
        <f t="shared" si="1"/>
        <v>0</v>
      </c>
      <c r="F31" s="52">
        <f t="shared" si="2"/>
        <v>0</v>
      </c>
      <c r="G31" s="62">
        <f t="shared" si="3"/>
        <v>2416.6666666666665</v>
      </c>
      <c r="H31" s="34"/>
      <c r="I31" s="35">
        <f t="shared" si="4"/>
        <v>0</v>
      </c>
      <c r="J31" s="74">
        <f t="shared" si="5"/>
        <v>0</v>
      </c>
      <c r="K31" s="32"/>
    </row>
    <row r="32" spans="1:13" ht="15.75" thickBot="1" x14ac:dyDescent="0.3">
      <c r="A32" s="27" t="s">
        <v>4</v>
      </c>
      <c r="B32" s="28">
        <v>30</v>
      </c>
      <c r="C32" s="75">
        <f t="shared" si="0"/>
        <v>833.33333333333383</v>
      </c>
      <c r="D32" s="55"/>
      <c r="E32" s="56">
        <f t="shared" si="1"/>
        <v>0</v>
      </c>
      <c r="F32" s="57">
        <f t="shared" si="2"/>
        <v>0</v>
      </c>
      <c r="G32" s="63">
        <f t="shared" si="3"/>
        <v>2500</v>
      </c>
      <c r="H32" s="39"/>
      <c r="I32" s="40">
        <f t="shared" si="4"/>
        <v>0</v>
      </c>
      <c r="J32" s="76">
        <f t="shared" si="5"/>
        <v>0</v>
      </c>
      <c r="K32" s="32"/>
    </row>
    <row r="33" spans="8:11" x14ac:dyDescent="0.25">
      <c r="H33" s="3"/>
      <c r="K33" s="32"/>
    </row>
    <row r="34" spans="8:11" x14ac:dyDescent="0.25">
      <c r="K34" s="22"/>
    </row>
  </sheetData>
  <mergeCells count="2">
    <mergeCell ref="C1:E1"/>
    <mergeCell ref="G1:I1"/>
  </mergeCells>
  <conditionalFormatting sqref="D3:D32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2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6D85-9E3D-4723-8677-0563515C9474}">
  <dimension ref="A1:R34"/>
  <sheetViews>
    <sheetView workbookViewId="0">
      <selection activeCell="H3" sqref="H3:H33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F33</f>
        <v>0</v>
      </c>
      <c r="Q2" s="8" t="s">
        <v>10</v>
      </c>
    </row>
    <row r="3" spans="1:18" x14ac:dyDescent="0.25">
      <c r="A3" s="27" t="s">
        <v>5</v>
      </c>
      <c r="B3" s="28">
        <v>1</v>
      </c>
      <c r="C3" s="65">
        <f>N3</f>
        <v>26.881720430107528</v>
      </c>
      <c r="D3" s="66"/>
      <c r="E3" s="67">
        <f>D3</f>
        <v>0</v>
      </c>
      <c r="F3" s="68">
        <f>Juni!F32+D3</f>
        <v>0</v>
      </c>
      <c r="G3" s="69">
        <f>N6</f>
        <v>80.645161290322577</v>
      </c>
      <c r="H3" s="70"/>
      <c r="I3" s="71">
        <f>H3</f>
        <v>0</v>
      </c>
      <c r="J3" s="72">
        <f>Juni!J32+H3</f>
        <v>0</v>
      </c>
      <c r="K3" s="32"/>
      <c r="M3" s="9" t="s">
        <v>18</v>
      </c>
      <c r="N3" s="58">
        <f>N2/31</f>
        <v>26.881720430107528</v>
      </c>
      <c r="O3" s="11" t="s">
        <v>10</v>
      </c>
      <c r="P3" s="17"/>
      <c r="Q3" s="11"/>
    </row>
    <row r="4" spans="1:18" x14ac:dyDescent="0.25">
      <c r="A4" s="27" t="s">
        <v>2</v>
      </c>
      <c r="B4" s="28">
        <v>2</v>
      </c>
      <c r="C4" s="73">
        <f>C3+$N$3</f>
        <v>53.763440860215056</v>
      </c>
      <c r="D4" s="50"/>
      <c r="E4" s="51">
        <f>E3+D4</f>
        <v>0</v>
      </c>
      <c r="F4" s="52">
        <f>F3+D4</f>
        <v>0</v>
      </c>
      <c r="G4" s="62">
        <f>G3+$N$6</f>
        <v>161.29032258064515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3</v>
      </c>
      <c r="B5" s="28">
        <v>3</v>
      </c>
      <c r="C5" s="73">
        <f t="shared" ref="C5:C33" si="0">C4+$N$3</f>
        <v>80.645161290322591</v>
      </c>
      <c r="D5" s="50"/>
      <c r="E5" s="51">
        <f t="shared" ref="E5:E33" si="1">E4+D5</f>
        <v>0</v>
      </c>
      <c r="F5" s="52">
        <f t="shared" ref="F5:F33" si="2">F4+D5</f>
        <v>0</v>
      </c>
      <c r="G5" s="62">
        <f t="shared" ref="G5:G33" si="3">G4+$N$6</f>
        <v>241.93548387096774</v>
      </c>
      <c r="H5" s="34"/>
      <c r="I5" s="35">
        <f t="shared" ref="I5:I33" si="4">I4+H5</f>
        <v>0</v>
      </c>
      <c r="J5" s="74">
        <f t="shared" ref="J5:J33" si="5">J4+H5</f>
        <v>0</v>
      </c>
      <c r="K5" s="32"/>
      <c r="M5" s="9" t="s">
        <v>18</v>
      </c>
      <c r="N5" s="4">
        <f>N4/31</f>
        <v>1.3440860215053763</v>
      </c>
      <c r="O5" s="11" t="s">
        <v>9</v>
      </c>
      <c r="P5" s="17"/>
      <c r="Q5" s="11"/>
    </row>
    <row r="6" spans="1:18" x14ac:dyDescent="0.25">
      <c r="A6" s="27" t="s">
        <v>3</v>
      </c>
      <c r="B6" s="28">
        <v>4</v>
      </c>
      <c r="C6" s="73">
        <f t="shared" si="0"/>
        <v>107.52688172043011</v>
      </c>
      <c r="D6" s="50"/>
      <c r="E6" s="51">
        <f t="shared" si="1"/>
        <v>0</v>
      </c>
      <c r="F6" s="52">
        <f t="shared" si="2"/>
        <v>0</v>
      </c>
      <c r="G6" s="62">
        <f t="shared" si="3"/>
        <v>322.58064516129031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80.645161290322577</v>
      </c>
      <c r="O6" s="14" t="s">
        <v>11</v>
      </c>
      <c r="P6" s="19">
        <f>J33</f>
        <v>0</v>
      </c>
      <c r="Q6" s="14" t="s">
        <v>11</v>
      </c>
    </row>
    <row r="7" spans="1:18" x14ac:dyDescent="0.25">
      <c r="A7" s="27" t="s">
        <v>4</v>
      </c>
      <c r="B7" s="28">
        <v>5</v>
      </c>
      <c r="C7" s="73">
        <f t="shared" si="0"/>
        <v>134.40860215053763</v>
      </c>
      <c r="D7" s="50"/>
      <c r="E7" s="51">
        <f t="shared" si="1"/>
        <v>0</v>
      </c>
      <c r="F7" s="52">
        <f t="shared" si="2"/>
        <v>0</v>
      </c>
      <c r="G7" s="62">
        <f t="shared" si="3"/>
        <v>403.22580645161287</v>
      </c>
      <c r="H7" s="34"/>
      <c r="I7" s="35">
        <f t="shared" si="4"/>
        <v>0</v>
      </c>
      <c r="J7" s="74">
        <f t="shared" si="5"/>
        <v>0</v>
      </c>
      <c r="K7" s="60"/>
      <c r="L7" s="5"/>
    </row>
    <row r="8" spans="1:18" x14ac:dyDescent="0.25">
      <c r="A8" s="27" t="s">
        <v>5</v>
      </c>
      <c r="B8" s="28">
        <v>6</v>
      </c>
      <c r="C8" s="73">
        <f t="shared" si="0"/>
        <v>161.29032258064515</v>
      </c>
      <c r="D8" s="50"/>
      <c r="E8" s="51">
        <f t="shared" si="1"/>
        <v>0</v>
      </c>
      <c r="F8" s="52">
        <f t="shared" si="2"/>
        <v>0</v>
      </c>
      <c r="G8" s="62">
        <f t="shared" si="3"/>
        <v>483.87096774193543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4</v>
      </c>
      <c r="B9" s="28">
        <v>7</v>
      </c>
      <c r="C9" s="73">
        <f t="shared" si="0"/>
        <v>188.17204301075267</v>
      </c>
      <c r="D9" s="50"/>
      <c r="E9" s="51">
        <f t="shared" si="1"/>
        <v>0</v>
      </c>
      <c r="F9" s="52">
        <f t="shared" si="2"/>
        <v>0</v>
      </c>
      <c r="G9" s="62">
        <f t="shared" si="3"/>
        <v>564.51612903225805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E33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5</v>
      </c>
      <c r="B10" s="28">
        <v>8</v>
      </c>
      <c r="C10" s="73">
        <f t="shared" si="0"/>
        <v>215.05376344086019</v>
      </c>
      <c r="D10" s="50"/>
      <c r="E10" s="51">
        <f t="shared" si="1"/>
        <v>0</v>
      </c>
      <c r="F10" s="52">
        <f t="shared" si="2"/>
        <v>0</v>
      </c>
      <c r="G10" s="62">
        <f t="shared" si="3"/>
        <v>645.16129032258061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I33/60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2</v>
      </c>
      <c r="B11" s="28">
        <v>9</v>
      </c>
      <c r="C11" s="73">
        <f t="shared" si="0"/>
        <v>241.93548387096772</v>
      </c>
      <c r="D11" s="50"/>
      <c r="E11" s="51">
        <f t="shared" si="1"/>
        <v>0</v>
      </c>
      <c r="F11" s="52">
        <f t="shared" si="2"/>
        <v>0</v>
      </c>
      <c r="G11" s="62">
        <f t="shared" si="3"/>
        <v>725.80645161290317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3</v>
      </c>
      <c r="B12" s="28">
        <v>10</v>
      </c>
      <c r="C12" s="73">
        <f t="shared" si="0"/>
        <v>268.81720430107526</v>
      </c>
      <c r="D12" s="50"/>
      <c r="E12" s="51">
        <f t="shared" si="1"/>
        <v>0</v>
      </c>
      <c r="F12" s="52">
        <f t="shared" si="2"/>
        <v>0</v>
      </c>
      <c r="G12" s="62">
        <f t="shared" si="3"/>
        <v>806.45161290322574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3</v>
      </c>
      <c r="B13" s="28">
        <v>11</v>
      </c>
      <c r="C13" s="73">
        <f t="shared" si="0"/>
        <v>295.69892473118279</v>
      </c>
      <c r="D13" s="50"/>
      <c r="E13" s="51">
        <f t="shared" si="1"/>
        <v>0</v>
      </c>
      <c r="F13" s="52">
        <f t="shared" si="2"/>
        <v>0</v>
      </c>
      <c r="G13" s="62">
        <f t="shared" si="3"/>
        <v>887.0967741935483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4</v>
      </c>
      <c r="B14" s="28">
        <v>12</v>
      </c>
      <c r="C14" s="73">
        <f t="shared" si="0"/>
        <v>322.58064516129031</v>
      </c>
      <c r="D14" s="50"/>
      <c r="E14" s="51">
        <f t="shared" si="1"/>
        <v>0</v>
      </c>
      <c r="F14" s="52">
        <f t="shared" si="2"/>
        <v>0</v>
      </c>
      <c r="G14" s="62">
        <f t="shared" si="3"/>
        <v>967.74193548387086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5</v>
      </c>
      <c r="B15" s="28">
        <v>13</v>
      </c>
      <c r="C15" s="73">
        <f t="shared" si="0"/>
        <v>349.46236559139783</v>
      </c>
      <c r="D15" s="50"/>
      <c r="E15" s="51">
        <f t="shared" si="1"/>
        <v>0</v>
      </c>
      <c r="F15" s="52">
        <f t="shared" si="2"/>
        <v>0</v>
      </c>
      <c r="G15" s="62">
        <f t="shared" si="3"/>
        <v>1048.3870967741934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4</v>
      </c>
      <c r="B16" s="28">
        <v>14</v>
      </c>
      <c r="C16" s="73">
        <f t="shared" si="0"/>
        <v>376.34408602150535</v>
      </c>
      <c r="D16" s="50"/>
      <c r="E16" s="51">
        <f t="shared" si="1"/>
        <v>0</v>
      </c>
      <c r="F16" s="52">
        <f t="shared" si="2"/>
        <v>0</v>
      </c>
      <c r="G16" s="62">
        <f t="shared" si="3"/>
        <v>1129.0322580645161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5</v>
      </c>
      <c r="B17" s="28">
        <v>15</v>
      </c>
      <c r="C17" s="73">
        <f t="shared" si="0"/>
        <v>403.22580645161287</v>
      </c>
      <c r="D17" s="50"/>
      <c r="E17" s="51">
        <f t="shared" si="1"/>
        <v>0</v>
      </c>
      <c r="F17" s="52">
        <f t="shared" si="2"/>
        <v>0</v>
      </c>
      <c r="G17" s="62">
        <f t="shared" si="3"/>
        <v>1209.6774193548388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2</v>
      </c>
      <c r="B18" s="28">
        <v>16</v>
      </c>
      <c r="C18" s="73">
        <f t="shared" si="0"/>
        <v>430.10752688172039</v>
      </c>
      <c r="D18" s="50"/>
      <c r="E18" s="51">
        <f t="shared" si="1"/>
        <v>0</v>
      </c>
      <c r="F18" s="52">
        <f t="shared" si="2"/>
        <v>0</v>
      </c>
      <c r="G18" s="62">
        <f t="shared" si="3"/>
        <v>1290.3225806451615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3</v>
      </c>
      <c r="B19" s="28">
        <v>17</v>
      </c>
      <c r="C19" s="73">
        <f t="shared" si="0"/>
        <v>456.98924731182791</v>
      </c>
      <c r="D19" s="50"/>
      <c r="E19" s="51">
        <f t="shared" si="1"/>
        <v>0</v>
      </c>
      <c r="F19" s="52">
        <f t="shared" si="2"/>
        <v>0</v>
      </c>
      <c r="G19" s="62">
        <f t="shared" si="3"/>
        <v>1370.9677419354841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3</v>
      </c>
      <c r="B20" s="28">
        <v>18</v>
      </c>
      <c r="C20" s="73">
        <f t="shared" si="0"/>
        <v>483.87096774193543</v>
      </c>
      <c r="D20" s="50"/>
      <c r="E20" s="51">
        <f t="shared" si="1"/>
        <v>0</v>
      </c>
      <c r="F20" s="52">
        <f t="shared" si="2"/>
        <v>0</v>
      </c>
      <c r="G20" s="62">
        <f t="shared" si="3"/>
        <v>1451.6129032258068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4</v>
      </c>
      <c r="B21" s="28">
        <v>19</v>
      </c>
      <c r="C21" s="73">
        <f t="shared" si="0"/>
        <v>510.75268817204295</v>
      </c>
      <c r="D21" s="50"/>
      <c r="E21" s="51">
        <f t="shared" si="1"/>
        <v>0</v>
      </c>
      <c r="F21" s="52">
        <f t="shared" si="2"/>
        <v>0</v>
      </c>
      <c r="G21" s="62">
        <f t="shared" si="3"/>
        <v>1532.2580645161295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5</v>
      </c>
      <c r="B22" s="28">
        <v>20</v>
      </c>
      <c r="C22" s="73">
        <f t="shared" si="0"/>
        <v>537.63440860215053</v>
      </c>
      <c r="D22" s="50"/>
      <c r="E22" s="51">
        <f t="shared" si="1"/>
        <v>0</v>
      </c>
      <c r="F22" s="52">
        <f t="shared" si="2"/>
        <v>0</v>
      </c>
      <c r="G22" s="62">
        <f t="shared" si="3"/>
        <v>1612.9032258064522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4</v>
      </c>
      <c r="B23" s="28">
        <v>21</v>
      </c>
      <c r="C23" s="73">
        <f t="shared" si="0"/>
        <v>564.51612903225805</v>
      </c>
      <c r="D23" s="50"/>
      <c r="E23" s="51">
        <f t="shared" si="1"/>
        <v>0</v>
      </c>
      <c r="F23" s="52">
        <f t="shared" si="2"/>
        <v>0</v>
      </c>
      <c r="G23" s="62">
        <f t="shared" si="3"/>
        <v>1693.5483870967748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5</v>
      </c>
      <c r="B24" s="28">
        <v>22</v>
      </c>
      <c r="C24" s="73">
        <f t="shared" si="0"/>
        <v>591.39784946236557</v>
      </c>
      <c r="D24" s="50"/>
      <c r="E24" s="51">
        <f t="shared" si="1"/>
        <v>0</v>
      </c>
      <c r="F24" s="52">
        <f t="shared" si="2"/>
        <v>0</v>
      </c>
      <c r="G24" s="62">
        <f t="shared" si="3"/>
        <v>1774.1935483870975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2</v>
      </c>
      <c r="B25" s="28">
        <v>23</v>
      </c>
      <c r="C25" s="73">
        <f t="shared" si="0"/>
        <v>618.27956989247309</v>
      </c>
      <c r="D25" s="50"/>
      <c r="E25" s="51">
        <f t="shared" si="1"/>
        <v>0</v>
      </c>
      <c r="F25" s="52">
        <f t="shared" si="2"/>
        <v>0</v>
      </c>
      <c r="G25" s="62">
        <f t="shared" si="3"/>
        <v>1854.8387096774202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3</v>
      </c>
      <c r="B26" s="28">
        <v>24</v>
      </c>
      <c r="C26" s="73">
        <f t="shared" si="0"/>
        <v>645.16129032258061</v>
      </c>
      <c r="D26" s="50"/>
      <c r="E26" s="51">
        <f t="shared" si="1"/>
        <v>0</v>
      </c>
      <c r="F26" s="52">
        <f t="shared" si="2"/>
        <v>0</v>
      </c>
      <c r="G26" s="62">
        <f t="shared" si="3"/>
        <v>1935.4838709677429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3</v>
      </c>
      <c r="B27" s="28">
        <v>25</v>
      </c>
      <c r="C27" s="73">
        <f t="shared" si="0"/>
        <v>672.04301075268813</v>
      </c>
      <c r="D27" s="50"/>
      <c r="E27" s="51">
        <f t="shared" si="1"/>
        <v>0</v>
      </c>
      <c r="F27" s="52">
        <f t="shared" si="2"/>
        <v>0</v>
      </c>
      <c r="G27" s="62">
        <f t="shared" si="3"/>
        <v>2016.1290322580655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4</v>
      </c>
      <c r="B28" s="28">
        <v>26</v>
      </c>
      <c r="C28" s="73">
        <f t="shared" si="0"/>
        <v>698.92473118279565</v>
      </c>
      <c r="D28" s="50"/>
      <c r="E28" s="51">
        <f t="shared" si="1"/>
        <v>0</v>
      </c>
      <c r="F28" s="52">
        <f t="shared" si="2"/>
        <v>0</v>
      </c>
      <c r="G28" s="62">
        <f t="shared" si="3"/>
        <v>2096.7741935483882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5</v>
      </c>
      <c r="B29" s="28">
        <v>27</v>
      </c>
      <c r="C29" s="73">
        <f t="shared" si="0"/>
        <v>725.80645161290317</v>
      </c>
      <c r="D29" s="50"/>
      <c r="E29" s="51">
        <f t="shared" si="1"/>
        <v>0</v>
      </c>
      <c r="F29" s="52">
        <f t="shared" si="2"/>
        <v>0</v>
      </c>
      <c r="G29" s="62">
        <f t="shared" si="3"/>
        <v>2177.4193548387107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4</v>
      </c>
      <c r="B30" s="28">
        <v>28</v>
      </c>
      <c r="C30" s="73">
        <f t="shared" si="0"/>
        <v>752.6881720430107</v>
      </c>
      <c r="D30" s="50"/>
      <c r="E30" s="51">
        <f t="shared" si="1"/>
        <v>0</v>
      </c>
      <c r="F30" s="52">
        <f t="shared" si="2"/>
        <v>0</v>
      </c>
      <c r="G30" s="62">
        <f t="shared" si="3"/>
        <v>2258.0645161290331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5</v>
      </c>
      <c r="B31" s="28">
        <v>29</v>
      </c>
      <c r="C31" s="73">
        <f t="shared" si="0"/>
        <v>779.56989247311822</v>
      </c>
      <c r="D31" s="50"/>
      <c r="E31" s="51">
        <f t="shared" si="1"/>
        <v>0</v>
      </c>
      <c r="F31" s="52">
        <f t="shared" si="2"/>
        <v>0</v>
      </c>
      <c r="G31" s="62">
        <f t="shared" si="3"/>
        <v>2338.7096774193556</v>
      </c>
      <c r="H31" s="34"/>
      <c r="I31" s="35">
        <f t="shared" si="4"/>
        <v>0</v>
      </c>
      <c r="J31" s="74">
        <f t="shared" si="5"/>
        <v>0</v>
      </c>
      <c r="K31" s="32"/>
    </row>
    <row r="32" spans="1:13" x14ac:dyDescent="0.25">
      <c r="A32" s="27" t="s">
        <v>2</v>
      </c>
      <c r="B32" s="28">
        <v>30</v>
      </c>
      <c r="C32" s="73">
        <f t="shared" si="0"/>
        <v>806.45161290322574</v>
      </c>
      <c r="D32" s="50"/>
      <c r="E32" s="51">
        <f t="shared" si="1"/>
        <v>0</v>
      </c>
      <c r="F32" s="52">
        <f t="shared" si="2"/>
        <v>0</v>
      </c>
      <c r="G32" s="62">
        <f t="shared" si="3"/>
        <v>2419.354838709678</v>
      </c>
      <c r="H32" s="34"/>
      <c r="I32" s="35">
        <f t="shared" si="4"/>
        <v>0</v>
      </c>
      <c r="J32" s="74">
        <f t="shared" si="5"/>
        <v>0</v>
      </c>
      <c r="K32" s="32"/>
    </row>
    <row r="33" spans="1:11" ht="15.75" thickBot="1" x14ac:dyDescent="0.3">
      <c r="A33" s="27" t="s">
        <v>3</v>
      </c>
      <c r="B33" s="28">
        <v>31</v>
      </c>
      <c r="C33" s="75">
        <f t="shared" si="0"/>
        <v>833.33333333333326</v>
      </c>
      <c r="D33" s="55"/>
      <c r="E33" s="56">
        <f t="shared" si="1"/>
        <v>0</v>
      </c>
      <c r="F33" s="57">
        <f t="shared" si="2"/>
        <v>0</v>
      </c>
      <c r="G33" s="63">
        <f t="shared" si="3"/>
        <v>2500.0000000000005</v>
      </c>
      <c r="H33" s="39"/>
      <c r="I33" s="40">
        <f t="shared" si="4"/>
        <v>0</v>
      </c>
      <c r="J33" s="76">
        <f t="shared" si="5"/>
        <v>0</v>
      </c>
      <c r="K33" s="32"/>
    </row>
    <row r="34" spans="1:11" x14ac:dyDescent="0.25">
      <c r="H34" s="3"/>
      <c r="K34" s="22"/>
    </row>
  </sheetData>
  <mergeCells count="2">
    <mergeCell ref="C1:E1"/>
    <mergeCell ref="G1:I1"/>
  </mergeCells>
  <conditionalFormatting sqref="D3:D33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3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01E60-47B0-4DE3-A3E1-F3AA0B1AA040}">
  <dimension ref="A1:R34"/>
  <sheetViews>
    <sheetView workbookViewId="0">
      <selection activeCell="H3" sqref="H3:H33"/>
    </sheetView>
  </sheetViews>
  <sheetFormatPr baseColWidth="10" defaultRowHeight="15" x14ac:dyDescent="0.25"/>
  <cols>
    <col min="1" max="1" width="2.7109375" style="1" bestFit="1" customWidth="1"/>
    <col min="2" max="2" width="3.28515625" style="1" bestFit="1" customWidth="1"/>
    <col min="3" max="3" width="9.7109375" style="1" bestFit="1" customWidth="1"/>
    <col min="4" max="4" width="9" style="1" customWidth="1"/>
    <col min="5" max="5" width="7.5703125" style="1" bestFit="1" customWidth="1"/>
    <col min="6" max="6" width="7.42578125" style="1" customWidth="1"/>
    <col min="7" max="7" width="6.42578125" style="1" customWidth="1"/>
    <col min="8" max="8" width="8.85546875" style="1" bestFit="1" customWidth="1"/>
    <col min="9" max="9" width="7.5703125" style="1" bestFit="1" customWidth="1"/>
    <col min="10" max="10" width="7.42578125" style="1" customWidth="1"/>
    <col min="11" max="11" width="11.5703125" style="1" bestFit="1" customWidth="1"/>
    <col min="12" max="13" width="11.42578125" style="1"/>
    <col min="14" max="14" width="9" style="1" customWidth="1"/>
    <col min="15" max="15" width="12.85546875" style="1" customWidth="1"/>
    <col min="16" max="16" width="17.85546875" style="1" customWidth="1"/>
    <col min="17" max="16384" width="11.42578125" style="1"/>
  </cols>
  <sheetData>
    <row r="1" spans="1:18" x14ac:dyDescent="0.25">
      <c r="A1" s="23"/>
      <c r="B1" s="23"/>
      <c r="C1" s="24" t="s">
        <v>0</v>
      </c>
      <c r="D1" s="24"/>
      <c r="E1" s="24"/>
      <c r="F1" s="25"/>
      <c r="G1" s="24" t="s">
        <v>1</v>
      </c>
      <c r="H1" s="24"/>
      <c r="I1" s="24"/>
      <c r="J1" s="25"/>
      <c r="K1" s="23"/>
      <c r="M1" s="2" t="s">
        <v>16</v>
      </c>
      <c r="P1" s="2" t="s">
        <v>17</v>
      </c>
    </row>
    <row r="2" spans="1:18" ht="15.75" thickBot="1" x14ac:dyDescent="0.3">
      <c r="A2" s="23"/>
      <c r="B2" s="23"/>
      <c r="C2" s="26" t="s">
        <v>15</v>
      </c>
      <c r="D2" s="26" t="s">
        <v>10</v>
      </c>
      <c r="E2" s="26" t="s">
        <v>16</v>
      </c>
      <c r="F2" s="26" t="s">
        <v>17</v>
      </c>
      <c r="G2" s="26" t="s">
        <v>15</v>
      </c>
      <c r="H2" s="26" t="s">
        <v>11</v>
      </c>
      <c r="I2" s="26" t="s">
        <v>16</v>
      </c>
      <c r="J2" s="26" t="s">
        <v>17</v>
      </c>
      <c r="K2" s="23"/>
      <c r="M2" s="6" t="s">
        <v>6</v>
      </c>
      <c r="N2" s="43">
        <f>'2021'!C4/12</f>
        <v>833.33333333333337</v>
      </c>
      <c r="O2" s="8" t="s">
        <v>10</v>
      </c>
      <c r="P2" s="44">
        <f>F33</f>
        <v>0</v>
      </c>
      <c r="Q2" s="8" t="s">
        <v>10</v>
      </c>
    </row>
    <row r="3" spans="1:18" x14ac:dyDescent="0.25">
      <c r="A3" s="27" t="s">
        <v>3</v>
      </c>
      <c r="B3" s="28">
        <v>1</v>
      </c>
      <c r="C3" s="65">
        <f>N3</f>
        <v>26.881720430107528</v>
      </c>
      <c r="D3" s="66"/>
      <c r="E3" s="67">
        <f>D3</f>
        <v>0</v>
      </c>
      <c r="F3" s="68">
        <f>Juli!F33+D3</f>
        <v>0</v>
      </c>
      <c r="G3" s="69">
        <f>N6</f>
        <v>80.645161290322577</v>
      </c>
      <c r="H3" s="70"/>
      <c r="I3" s="71">
        <f>H3</f>
        <v>0</v>
      </c>
      <c r="J3" s="72">
        <f>Juli!J33+H3</f>
        <v>0</v>
      </c>
      <c r="K3" s="32"/>
      <c r="M3" s="9" t="s">
        <v>18</v>
      </c>
      <c r="N3" s="58">
        <f>N2/31</f>
        <v>26.881720430107528</v>
      </c>
      <c r="O3" s="11" t="s">
        <v>10</v>
      </c>
      <c r="P3" s="17"/>
      <c r="Q3" s="11"/>
    </row>
    <row r="4" spans="1:18" x14ac:dyDescent="0.25">
      <c r="A4" s="27" t="s">
        <v>4</v>
      </c>
      <c r="B4" s="28">
        <v>2</v>
      </c>
      <c r="C4" s="73">
        <f>C3+$N$3</f>
        <v>53.763440860215056</v>
      </c>
      <c r="D4" s="50"/>
      <c r="E4" s="51">
        <f>E3+D4</f>
        <v>0</v>
      </c>
      <c r="F4" s="52">
        <f>F3+D4</f>
        <v>0</v>
      </c>
      <c r="G4" s="62">
        <f>$N$6+G3</f>
        <v>161.29032258064515</v>
      </c>
      <c r="H4" s="34"/>
      <c r="I4" s="35">
        <f>I3+H4</f>
        <v>0</v>
      </c>
      <c r="J4" s="74">
        <f>J3+H4</f>
        <v>0</v>
      </c>
      <c r="K4" s="32"/>
      <c r="M4" s="9" t="s">
        <v>7</v>
      </c>
      <c r="N4" s="95">
        <f>'2021'!C5/12</f>
        <v>41.666666666666664</v>
      </c>
      <c r="O4" s="11" t="s">
        <v>9</v>
      </c>
      <c r="P4" s="18">
        <f>P6/60</f>
        <v>0</v>
      </c>
      <c r="Q4" s="11" t="s">
        <v>9</v>
      </c>
    </row>
    <row r="5" spans="1:18" x14ac:dyDescent="0.25">
      <c r="A5" s="27" t="s">
        <v>5</v>
      </c>
      <c r="B5" s="28">
        <v>3</v>
      </c>
      <c r="C5" s="73">
        <f t="shared" ref="C5:C33" si="0">C4+$N$3</f>
        <v>80.645161290322591</v>
      </c>
      <c r="D5" s="50"/>
      <c r="E5" s="51">
        <f t="shared" ref="E5:E33" si="1">E4+D5</f>
        <v>0</v>
      </c>
      <c r="F5" s="52">
        <f t="shared" ref="F5:F33" si="2">F4+D5</f>
        <v>0</v>
      </c>
      <c r="G5" s="62">
        <f t="shared" ref="G5:G33" si="3">$N$6+G4</f>
        <v>241.93548387096774</v>
      </c>
      <c r="H5" s="34"/>
      <c r="I5" s="35">
        <f t="shared" ref="I5:I33" si="4">I4+H5</f>
        <v>0</v>
      </c>
      <c r="J5" s="74">
        <f t="shared" ref="J5:J33" si="5">J4+H5</f>
        <v>0</v>
      </c>
      <c r="K5" s="32"/>
      <c r="M5" s="9" t="s">
        <v>18</v>
      </c>
      <c r="N5" s="4">
        <f>N4/31</f>
        <v>1.3440860215053763</v>
      </c>
      <c r="O5" s="11" t="s">
        <v>9</v>
      </c>
      <c r="P5" s="17"/>
      <c r="Q5" s="11"/>
    </row>
    <row r="6" spans="1:18" x14ac:dyDescent="0.25">
      <c r="A6" s="27" t="s">
        <v>4</v>
      </c>
      <c r="B6" s="28">
        <v>4</v>
      </c>
      <c r="C6" s="73">
        <f t="shared" si="0"/>
        <v>107.52688172043011</v>
      </c>
      <c r="D6" s="50"/>
      <c r="E6" s="51">
        <f t="shared" si="1"/>
        <v>0</v>
      </c>
      <c r="F6" s="52">
        <f t="shared" si="2"/>
        <v>0</v>
      </c>
      <c r="G6" s="62">
        <f t="shared" si="3"/>
        <v>322.58064516129031</v>
      </c>
      <c r="H6" s="34"/>
      <c r="I6" s="35">
        <f t="shared" si="4"/>
        <v>0</v>
      </c>
      <c r="J6" s="74">
        <f t="shared" si="5"/>
        <v>0</v>
      </c>
      <c r="K6" s="32"/>
      <c r="M6" s="12"/>
      <c r="N6" s="13">
        <f>N5*60</f>
        <v>80.645161290322577</v>
      </c>
      <c r="O6" s="14" t="s">
        <v>11</v>
      </c>
      <c r="P6" s="19">
        <f>J33</f>
        <v>0</v>
      </c>
      <c r="Q6" s="14" t="s">
        <v>11</v>
      </c>
    </row>
    <row r="7" spans="1:18" x14ac:dyDescent="0.25">
      <c r="A7" s="27" t="s">
        <v>5</v>
      </c>
      <c r="B7" s="28">
        <v>5</v>
      </c>
      <c r="C7" s="73">
        <f t="shared" si="0"/>
        <v>134.40860215053763</v>
      </c>
      <c r="D7" s="50"/>
      <c r="E7" s="51">
        <f t="shared" si="1"/>
        <v>0</v>
      </c>
      <c r="F7" s="52">
        <f t="shared" si="2"/>
        <v>0</v>
      </c>
      <c r="G7" s="62">
        <f t="shared" si="3"/>
        <v>403.22580645161287</v>
      </c>
      <c r="H7" s="34"/>
      <c r="I7" s="35">
        <f t="shared" si="4"/>
        <v>0</v>
      </c>
      <c r="J7" s="74">
        <f t="shared" si="5"/>
        <v>0</v>
      </c>
      <c r="K7" s="60"/>
      <c r="L7" s="5"/>
    </row>
    <row r="8" spans="1:18" x14ac:dyDescent="0.25">
      <c r="A8" s="27" t="s">
        <v>2</v>
      </c>
      <c r="B8" s="28">
        <v>6</v>
      </c>
      <c r="C8" s="73">
        <f t="shared" si="0"/>
        <v>161.29032258064515</v>
      </c>
      <c r="D8" s="50"/>
      <c r="E8" s="51">
        <f t="shared" si="1"/>
        <v>0</v>
      </c>
      <c r="F8" s="52">
        <f t="shared" si="2"/>
        <v>0</v>
      </c>
      <c r="G8" s="62">
        <f t="shared" si="3"/>
        <v>483.87096774193543</v>
      </c>
      <c r="H8" s="34"/>
      <c r="I8" s="35">
        <f t="shared" si="4"/>
        <v>0</v>
      </c>
      <c r="J8" s="74">
        <f t="shared" si="5"/>
        <v>0</v>
      </c>
      <c r="K8" s="32"/>
      <c r="M8" s="6" t="s">
        <v>8</v>
      </c>
      <c r="N8" s="7"/>
      <c r="O8" s="7"/>
      <c r="P8" s="7"/>
      <c r="Q8" s="7"/>
      <c r="R8" s="8"/>
    </row>
    <row r="9" spans="1:18" x14ac:dyDescent="0.25">
      <c r="A9" s="27" t="s">
        <v>3</v>
      </c>
      <c r="B9" s="28">
        <v>7</v>
      </c>
      <c r="C9" s="73">
        <f t="shared" si="0"/>
        <v>188.17204301075267</v>
      </c>
      <c r="D9" s="50"/>
      <c r="E9" s="51">
        <f t="shared" si="1"/>
        <v>0</v>
      </c>
      <c r="F9" s="52">
        <f t="shared" si="2"/>
        <v>0</v>
      </c>
      <c r="G9" s="62">
        <f t="shared" si="3"/>
        <v>564.51612903225805</v>
      </c>
      <c r="H9" s="34"/>
      <c r="I9" s="35">
        <f t="shared" si="4"/>
        <v>0</v>
      </c>
      <c r="J9" s="74">
        <f t="shared" si="5"/>
        <v>0</v>
      </c>
      <c r="K9" s="32"/>
      <c r="M9" s="9" t="s">
        <v>12</v>
      </c>
      <c r="N9" s="53">
        <f>E33</f>
        <v>0</v>
      </c>
      <c r="O9" s="5" t="s">
        <v>10</v>
      </c>
      <c r="P9" s="5" t="s">
        <v>13</v>
      </c>
      <c r="Q9" s="53">
        <f>N2-N9</f>
        <v>833.33333333333337</v>
      </c>
      <c r="R9" s="11" t="s">
        <v>10</v>
      </c>
    </row>
    <row r="10" spans="1:18" x14ac:dyDescent="0.25">
      <c r="A10" s="27" t="s">
        <v>3</v>
      </c>
      <c r="B10" s="28">
        <v>8</v>
      </c>
      <c r="C10" s="73">
        <f t="shared" si="0"/>
        <v>215.05376344086019</v>
      </c>
      <c r="D10" s="50"/>
      <c r="E10" s="51">
        <f t="shared" si="1"/>
        <v>0</v>
      </c>
      <c r="F10" s="52">
        <f t="shared" si="2"/>
        <v>0</v>
      </c>
      <c r="G10" s="62">
        <f t="shared" si="3"/>
        <v>645.16129032258061</v>
      </c>
      <c r="H10" s="34"/>
      <c r="I10" s="35">
        <f t="shared" si="4"/>
        <v>0</v>
      </c>
      <c r="J10" s="74">
        <f t="shared" si="5"/>
        <v>0</v>
      </c>
      <c r="K10" s="32"/>
      <c r="M10" s="12" t="s">
        <v>12</v>
      </c>
      <c r="N10" s="20">
        <f>I33/60</f>
        <v>0</v>
      </c>
      <c r="O10" s="16" t="s">
        <v>9</v>
      </c>
      <c r="P10" s="16" t="s">
        <v>13</v>
      </c>
      <c r="Q10" s="15">
        <f>N4-N10</f>
        <v>41.666666666666664</v>
      </c>
      <c r="R10" s="14" t="s">
        <v>9</v>
      </c>
    </row>
    <row r="11" spans="1:18" x14ac:dyDescent="0.25">
      <c r="A11" s="27" t="s">
        <v>4</v>
      </c>
      <c r="B11" s="28">
        <v>9</v>
      </c>
      <c r="C11" s="73">
        <f t="shared" si="0"/>
        <v>241.93548387096772</v>
      </c>
      <c r="D11" s="50"/>
      <c r="E11" s="51">
        <f t="shared" si="1"/>
        <v>0</v>
      </c>
      <c r="F11" s="52">
        <f t="shared" si="2"/>
        <v>0</v>
      </c>
      <c r="G11" s="62">
        <f t="shared" si="3"/>
        <v>725.80645161290317</v>
      </c>
      <c r="H11" s="34"/>
      <c r="I11" s="35">
        <f t="shared" si="4"/>
        <v>0</v>
      </c>
      <c r="J11" s="74">
        <f t="shared" si="5"/>
        <v>0</v>
      </c>
      <c r="K11" s="32"/>
    </row>
    <row r="12" spans="1:18" x14ac:dyDescent="0.25">
      <c r="A12" s="27" t="s">
        <v>5</v>
      </c>
      <c r="B12" s="28">
        <v>10</v>
      </c>
      <c r="C12" s="73">
        <f t="shared" si="0"/>
        <v>268.81720430107526</v>
      </c>
      <c r="D12" s="50"/>
      <c r="E12" s="51">
        <f t="shared" si="1"/>
        <v>0</v>
      </c>
      <c r="F12" s="52">
        <f t="shared" si="2"/>
        <v>0</v>
      </c>
      <c r="G12" s="62">
        <f t="shared" si="3"/>
        <v>806.45161290322574</v>
      </c>
      <c r="H12" s="34"/>
      <c r="I12" s="35">
        <f t="shared" si="4"/>
        <v>0</v>
      </c>
      <c r="J12" s="74">
        <f t="shared" si="5"/>
        <v>0</v>
      </c>
      <c r="K12" s="32"/>
      <c r="M12" s="2" t="s">
        <v>14</v>
      </c>
    </row>
    <row r="13" spans="1:18" x14ac:dyDescent="0.25">
      <c r="A13" s="27" t="s">
        <v>4</v>
      </c>
      <c r="B13" s="28">
        <v>11</v>
      </c>
      <c r="C13" s="73">
        <f t="shared" si="0"/>
        <v>295.69892473118279</v>
      </c>
      <c r="D13" s="50"/>
      <c r="E13" s="51">
        <f t="shared" si="1"/>
        <v>0</v>
      </c>
      <c r="F13" s="52">
        <f t="shared" si="2"/>
        <v>0</v>
      </c>
      <c r="G13" s="62">
        <f t="shared" si="3"/>
        <v>887.0967741935483</v>
      </c>
      <c r="H13" s="34"/>
      <c r="I13" s="35">
        <f t="shared" si="4"/>
        <v>0</v>
      </c>
      <c r="J13" s="74">
        <f t="shared" si="5"/>
        <v>0</v>
      </c>
      <c r="K13" s="32"/>
    </row>
    <row r="14" spans="1:18" x14ac:dyDescent="0.25">
      <c r="A14" s="27" t="s">
        <v>5</v>
      </c>
      <c r="B14" s="28">
        <v>12</v>
      </c>
      <c r="C14" s="73">
        <f t="shared" si="0"/>
        <v>322.58064516129031</v>
      </c>
      <c r="D14" s="50"/>
      <c r="E14" s="51">
        <f t="shared" si="1"/>
        <v>0</v>
      </c>
      <c r="F14" s="52">
        <f t="shared" si="2"/>
        <v>0</v>
      </c>
      <c r="G14" s="62">
        <f t="shared" si="3"/>
        <v>967.74193548387086</v>
      </c>
      <c r="H14" s="34"/>
      <c r="I14" s="35">
        <f t="shared" si="4"/>
        <v>0</v>
      </c>
      <c r="J14" s="74">
        <f t="shared" si="5"/>
        <v>0</v>
      </c>
      <c r="K14" s="32"/>
    </row>
    <row r="15" spans="1:18" x14ac:dyDescent="0.25">
      <c r="A15" s="27" t="s">
        <v>2</v>
      </c>
      <c r="B15" s="28">
        <v>13</v>
      </c>
      <c r="C15" s="73">
        <f t="shared" si="0"/>
        <v>349.46236559139783</v>
      </c>
      <c r="D15" s="50"/>
      <c r="E15" s="51">
        <f t="shared" si="1"/>
        <v>0</v>
      </c>
      <c r="F15" s="52">
        <f t="shared" si="2"/>
        <v>0</v>
      </c>
      <c r="G15" s="62">
        <f t="shared" si="3"/>
        <v>1048.3870967741934</v>
      </c>
      <c r="H15" s="34"/>
      <c r="I15" s="35">
        <f t="shared" si="4"/>
        <v>0</v>
      </c>
      <c r="J15" s="74">
        <f t="shared" si="5"/>
        <v>0</v>
      </c>
      <c r="K15" s="32"/>
    </row>
    <row r="16" spans="1:18" x14ac:dyDescent="0.25">
      <c r="A16" s="27" t="s">
        <v>3</v>
      </c>
      <c r="B16" s="28">
        <v>14</v>
      </c>
      <c r="C16" s="73">
        <f t="shared" si="0"/>
        <v>376.34408602150535</v>
      </c>
      <c r="D16" s="50"/>
      <c r="E16" s="51">
        <f t="shared" si="1"/>
        <v>0</v>
      </c>
      <c r="F16" s="52">
        <f t="shared" si="2"/>
        <v>0</v>
      </c>
      <c r="G16" s="62">
        <f t="shared" si="3"/>
        <v>1129.0322580645161</v>
      </c>
      <c r="H16" s="59"/>
      <c r="I16" s="35">
        <f t="shared" si="4"/>
        <v>0</v>
      </c>
      <c r="J16" s="74">
        <f t="shared" si="5"/>
        <v>0</v>
      </c>
      <c r="K16" s="32"/>
    </row>
    <row r="17" spans="1:13" x14ac:dyDescent="0.25">
      <c r="A17" s="27" t="s">
        <v>3</v>
      </c>
      <c r="B17" s="28">
        <v>15</v>
      </c>
      <c r="C17" s="73">
        <f t="shared" si="0"/>
        <v>403.22580645161287</v>
      </c>
      <c r="D17" s="50"/>
      <c r="E17" s="51">
        <f t="shared" si="1"/>
        <v>0</v>
      </c>
      <c r="F17" s="52">
        <f t="shared" si="2"/>
        <v>0</v>
      </c>
      <c r="G17" s="62">
        <f t="shared" si="3"/>
        <v>1209.6774193548388</v>
      </c>
      <c r="H17" s="34"/>
      <c r="I17" s="35">
        <f t="shared" si="4"/>
        <v>0</v>
      </c>
      <c r="J17" s="74">
        <f t="shared" si="5"/>
        <v>0</v>
      </c>
      <c r="K17" s="32"/>
    </row>
    <row r="18" spans="1:13" x14ac:dyDescent="0.25">
      <c r="A18" s="27" t="s">
        <v>4</v>
      </c>
      <c r="B18" s="28">
        <v>16</v>
      </c>
      <c r="C18" s="73">
        <f t="shared" si="0"/>
        <v>430.10752688172039</v>
      </c>
      <c r="D18" s="50"/>
      <c r="E18" s="51">
        <f t="shared" si="1"/>
        <v>0</v>
      </c>
      <c r="F18" s="52">
        <f t="shared" si="2"/>
        <v>0</v>
      </c>
      <c r="G18" s="62">
        <f t="shared" si="3"/>
        <v>1290.3225806451615</v>
      </c>
      <c r="H18" s="34"/>
      <c r="I18" s="35">
        <f t="shared" si="4"/>
        <v>0</v>
      </c>
      <c r="J18" s="74">
        <f t="shared" si="5"/>
        <v>0</v>
      </c>
      <c r="K18" s="32"/>
    </row>
    <row r="19" spans="1:13" x14ac:dyDescent="0.25">
      <c r="A19" s="27" t="s">
        <v>5</v>
      </c>
      <c r="B19" s="28">
        <v>17</v>
      </c>
      <c r="C19" s="73">
        <f t="shared" si="0"/>
        <v>456.98924731182791</v>
      </c>
      <c r="D19" s="50"/>
      <c r="E19" s="51">
        <f t="shared" si="1"/>
        <v>0</v>
      </c>
      <c r="F19" s="52">
        <f t="shared" si="2"/>
        <v>0</v>
      </c>
      <c r="G19" s="62">
        <f t="shared" si="3"/>
        <v>1370.9677419354841</v>
      </c>
      <c r="H19" s="34"/>
      <c r="I19" s="35">
        <f t="shared" si="4"/>
        <v>0</v>
      </c>
      <c r="J19" s="74">
        <f t="shared" si="5"/>
        <v>0</v>
      </c>
      <c r="K19" s="32"/>
    </row>
    <row r="20" spans="1:13" x14ac:dyDescent="0.25">
      <c r="A20" s="27" t="s">
        <v>4</v>
      </c>
      <c r="B20" s="28">
        <v>18</v>
      </c>
      <c r="C20" s="73">
        <f t="shared" si="0"/>
        <v>483.87096774193543</v>
      </c>
      <c r="D20" s="50"/>
      <c r="E20" s="51">
        <f t="shared" si="1"/>
        <v>0</v>
      </c>
      <c r="F20" s="52">
        <f t="shared" si="2"/>
        <v>0</v>
      </c>
      <c r="G20" s="62">
        <f t="shared" si="3"/>
        <v>1451.6129032258068</v>
      </c>
      <c r="H20" s="34"/>
      <c r="I20" s="35">
        <f t="shared" si="4"/>
        <v>0</v>
      </c>
      <c r="J20" s="74">
        <f t="shared" si="5"/>
        <v>0</v>
      </c>
      <c r="K20" s="32"/>
    </row>
    <row r="21" spans="1:13" x14ac:dyDescent="0.25">
      <c r="A21" s="27" t="s">
        <v>5</v>
      </c>
      <c r="B21" s="28">
        <v>19</v>
      </c>
      <c r="C21" s="73">
        <f t="shared" si="0"/>
        <v>510.75268817204295</v>
      </c>
      <c r="D21" s="50"/>
      <c r="E21" s="51">
        <f t="shared" si="1"/>
        <v>0</v>
      </c>
      <c r="F21" s="52">
        <f t="shared" si="2"/>
        <v>0</v>
      </c>
      <c r="G21" s="62">
        <f t="shared" si="3"/>
        <v>1532.2580645161295</v>
      </c>
      <c r="H21" s="34"/>
      <c r="I21" s="35">
        <f t="shared" si="4"/>
        <v>0</v>
      </c>
      <c r="J21" s="74">
        <f t="shared" si="5"/>
        <v>0</v>
      </c>
      <c r="K21" s="32"/>
    </row>
    <row r="22" spans="1:13" x14ac:dyDescent="0.25">
      <c r="A22" s="27" t="s">
        <v>2</v>
      </c>
      <c r="B22" s="28">
        <v>20</v>
      </c>
      <c r="C22" s="73">
        <f t="shared" si="0"/>
        <v>537.63440860215053</v>
      </c>
      <c r="D22" s="50"/>
      <c r="E22" s="51">
        <f t="shared" si="1"/>
        <v>0</v>
      </c>
      <c r="F22" s="52">
        <f t="shared" si="2"/>
        <v>0</v>
      </c>
      <c r="G22" s="62">
        <f t="shared" si="3"/>
        <v>1612.9032258064522</v>
      </c>
      <c r="H22" s="34"/>
      <c r="I22" s="35">
        <f t="shared" si="4"/>
        <v>0</v>
      </c>
      <c r="J22" s="74">
        <f t="shared" si="5"/>
        <v>0</v>
      </c>
      <c r="K22" s="32"/>
    </row>
    <row r="23" spans="1:13" x14ac:dyDescent="0.25">
      <c r="A23" s="27" t="s">
        <v>3</v>
      </c>
      <c r="B23" s="28">
        <v>21</v>
      </c>
      <c r="C23" s="73">
        <f t="shared" si="0"/>
        <v>564.51612903225805</v>
      </c>
      <c r="D23" s="50"/>
      <c r="E23" s="51">
        <f t="shared" si="1"/>
        <v>0</v>
      </c>
      <c r="F23" s="52">
        <f t="shared" si="2"/>
        <v>0</v>
      </c>
      <c r="G23" s="62">
        <f t="shared" si="3"/>
        <v>1693.5483870967748</v>
      </c>
      <c r="H23" s="34"/>
      <c r="I23" s="35">
        <f t="shared" si="4"/>
        <v>0</v>
      </c>
      <c r="J23" s="74">
        <f t="shared" si="5"/>
        <v>0</v>
      </c>
      <c r="K23" s="32"/>
    </row>
    <row r="24" spans="1:13" x14ac:dyDescent="0.25">
      <c r="A24" s="27" t="s">
        <v>3</v>
      </c>
      <c r="B24" s="28">
        <v>22</v>
      </c>
      <c r="C24" s="73">
        <f t="shared" si="0"/>
        <v>591.39784946236557</v>
      </c>
      <c r="D24" s="50"/>
      <c r="E24" s="51">
        <f t="shared" si="1"/>
        <v>0</v>
      </c>
      <c r="F24" s="52">
        <f t="shared" si="2"/>
        <v>0</v>
      </c>
      <c r="G24" s="62">
        <f t="shared" si="3"/>
        <v>1774.1935483870975</v>
      </c>
      <c r="H24" s="34"/>
      <c r="I24" s="35">
        <f t="shared" si="4"/>
        <v>0</v>
      </c>
      <c r="J24" s="74">
        <f t="shared" si="5"/>
        <v>0</v>
      </c>
      <c r="K24" s="32"/>
    </row>
    <row r="25" spans="1:13" x14ac:dyDescent="0.25">
      <c r="A25" s="27" t="s">
        <v>4</v>
      </c>
      <c r="B25" s="28">
        <v>23</v>
      </c>
      <c r="C25" s="73">
        <f t="shared" si="0"/>
        <v>618.27956989247309</v>
      </c>
      <c r="D25" s="50"/>
      <c r="E25" s="51">
        <f t="shared" si="1"/>
        <v>0</v>
      </c>
      <c r="F25" s="52">
        <f t="shared" si="2"/>
        <v>0</v>
      </c>
      <c r="G25" s="62">
        <f t="shared" si="3"/>
        <v>1854.8387096774202</v>
      </c>
      <c r="H25" s="34"/>
      <c r="I25" s="35">
        <f t="shared" si="4"/>
        <v>0</v>
      </c>
      <c r="J25" s="74">
        <f t="shared" si="5"/>
        <v>0</v>
      </c>
      <c r="K25" s="32"/>
    </row>
    <row r="26" spans="1:13" x14ac:dyDescent="0.25">
      <c r="A26" s="27" t="s">
        <v>5</v>
      </c>
      <c r="B26" s="28">
        <v>24</v>
      </c>
      <c r="C26" s="73">
        <f t="shared" si="0"/>
        <v>645.16129032258061</v>
      </c>
      <c r="D26" s="50"/>
      <c r="E26" s="51">
        <f t="shared" si="1"/>
        <v>0</v>
      </c>
      <c r="F26" s="52">
        <f t="shared" si="2"/>
        <v>0</v>
      </c>
      <c r="G26" s="62">
        <f t="shared" si="3"/>
        <v>1935.4838709677429</v>
      </c>
      <c r="H26" s="34"/>
      <c r="I26" s="35">
        <f t="shared" si="4"/>
        <v>0</v>
      </c>
      <c r="J26" s="74">
        <f t="shared" si="5"/>
        <v>0</v>
      </c>
      <c r="K26" s="32"/>
    </row>
    <row r="27" spans="1:13" x14ac:dyDescent="0.25">
      <c r="A27" s="27" t="s">
        <v>4</v>
      </c>
      <c r="B27" s="28">
        <v>25</v>
      </c>
      <c r="C27" s="73">
        <f t="shared" si="0"/>
        <v>672.04301075268813</v>
      </c>
      <c r="D27" s="50"/>
      <c r="E27" s="51">
        <f t="shared" si="1"/>
        <v>0</v>
      </c>
      <c r="F27" s="52">
        <f t="shared" si="2"/>
        <v>0</v>
      </c>
      <c r="G27" s="62">
        <f t="shared" si="3"/>
        <v>2016.1290322580655</v>
      </c>
      <c r="H27" s="34"/>
      <c r="I27" s="35">
        <f t="shared" si="4"/>
        <v>0</v>
      </c>
      <c r="J27" s="74">
        <f t="shared" si="5"/>
        <v>0</v>
      </c>
      <c r="K27" s="32"/>
    </row>
    <row r="28" spans="1:13" x14ac:dyDescent="0.25">
      <c r="A28" s="27" t="s">
        <v>5</v>
      </c>
      <c r="B28" s="28">
        <v>26</v>
      </c>
      <c r="C28" s="73">
        <f t="shared" si="0"/>
        <v>698.92473118279565</v>
      </c>
      <c r="D28" s="50"/>
      <c r="E28" s="51">
        <f t="shared" si="1"/>
        <v>0</v>
      </c>
      <c r="F28" s="52">
        <f t="shared" si="2"/>
        <v>0</v>
      </c>
      <c r="G28" s="62">
        <f t="shared" si="3"/>
        <v>2096.7741935483882</v>
      </c>
      <c r="H28" s="34"/>
      <c r="I28" s="35">
        <f t="shared" si="4"/>
        <v>0</v>
      </c>
      <c r="J28" s="74">
        <f t="shared" si="5"/>
        <v>0</v>
      </c>
      <c r="K28" s="32"/>
    </row>
    <row r="29" spans="1:13" x14ac:dyDescent="0.25">
      <c r="A29" s="27" t="s">
        <v>2</v>
      </c>
      <c r="B29" s="28">
        <v>27</v>
      </c>
      <c r="C29" s="73">
        <f t="shared" si="0"/>
        <v>725.80645161290317</v>
      </c>
      <c r="D29" s="50"/>
      <c r="E29" s="51">
        <f t="shared" si="1"/>
        <v>0</v>
      </c>
      <c r="F29" s="52">
        <f t="shared" si="2"/>
        <v>0</v>
      </c>
      <c r="G29" s="62">
        <f t="shared" si="3"/>
        <v>2177.4193548387107</v>
      </c>
      <c r="H29" s="34"/>
      <c r="I29" s="35">
        <f t="shared" si="4"/>
        <v>0</v>
      </c>
      <c r="J29" s="74">
        <f t="shared" si="5"/>
        <v>0</v>
      </c>
      <c r="K29" s="32"/>
    </row>
    <row r="30" spans="1:13" x14ac:dyDescent="0.25">
      <c r="A30" s="27" t="s">
        <v>3</v>
      </c>
      <c r="B30" s="28">
        <v>28</v>
      </c>
      <c r="C30" s="73">
        <f t="shared" si="0"/>
        <v>752.6881720430107</v>
      </c>
      <c r="D30" s="50"/>
      <c r="E30" s="51">
        <f t="shared" si="1"/>
        <v>0</v>
      </c>
      <c r="F30" s="52">
        <f t="shared" si="2"/>
        <v>0</v>
      </c>
      <c r="G30" s="62">
        <f t="shared" si="3"/>
        <v>2258.0645161290331</v>
      </c>
      <c r="H30" s="34"/>
      <c r="I30" s="35">
        <f t="shared" si="4"/>
        <v>0</v>
      </c>
      <c r="J30" s="74">
        <f t="shared" si="5"/>
        <v>0</v>
      </c>
      <c r="K30" s="32"/>
      <c r="M30" s="2" t="s">
        <v>20</v>
      </c>
    </row>
    <row r="31" spans="1:13" x14ac:dyDescent="0.25">
      <c r="A31" s="27" t="s">
        <v>3</v>
      </c>
      <c r="B31" s="28">
        <v>29</v>
      </c>
      <c r="C31" s="73">
        <f t="shared" si="0"/>
        <v>779.56989247311822</v>
      </c>
      <c r="D31" s="50"/>
      <c r="E31" s="51">
        <f t="shared" si="1"/>
        <v>0</v>
      </c>
      <c r="F31" s="52">
        <f t="shared" si="2"/>
        <v>0</v>
      </c>
      <c r="G31" s="62">
        <f t="shared" si="3"/>
        <v>2338.7096774193556</v>
      </c>
      <c r="H31" s="34"/>
      <c r="I31" s="35">
        <f t="shared" si="4"/>
        <v>0</v>
      </c>
      <c r="J31" s="74">
        <f t="shared" si="5"/>
        <v>0</v>
      </c>
      <c r="K31" s="32"/>
    </row>
    <row r="32" spans="1:13" x14ac:dyDescent="0.25">
      <c r="A32" s="27" t="s">
        <v>4</v>
      </c>
      <c r="B32" s="28">
        <v>30</v>
      </c>
      <c r="C32" s="73">
        <f t="shared" si="0"/>
        <v>806.45161290322574</v>
      </c>
      <c r="D32" s="50"/>
      <c r="E32" s="51">
        <f t="shared" si="1"/>
        <v>0</v>
      </c>
      <c r="F32" s="52">
        <f t="shared" si="2"/>
        <v>0</v>
      </c>
      <c r="G32" s="62">
        <f t="shared" si="3"/>
        <v>2419.354838709678</v>
      </c>
      <c r="H32" s="34"/>
      <c r="I32" s="35">
        <f t="shared" si="4"/>
        <v>0</v>
      </c>
      <c r="J32" s="74">
        <f t="shared" si="5"/>
        <v>0</v>
      </c>
      <c r="K32" s="32"/>
    </row>
    <row r="33" spans="1:11" ht="15.75" thickBot="1" x14ac:dyDescent="0.3">
      <c r="A33" s="27" t="s">
        <v>5</v>
      </c>
      <c r="B33" s="28">
        <v>31</v>
      </c>
      <c r="C33" s="75">
        <f t="shared" si="0"/>
        <v>833.33333333333326</v>
      </c>
      <c r="D33" s="55"/>
      <c r="E33" s="56">
        <f t="shared" si="1"/>
        <v>0</v>
      </c>
      <c r="F33" s="57">
        <f t="shared" si="2"/>
        <v>0</v>
      </c>
      <c r="G33" s="63">
        <f t="shared" si="3"/>
        <v>2500.0000000000005</v>
      </c>
      <c r="H33" s="39"/>
      <c r="I33" s="40">
        <f t="shared" si="4"/>
        <v>0</v>
      </c>
      <c r="J33" s="76">
        <f t="shared" si="5"/>
        <v>0</v>
      </c>
      <c r="K33" s="32"/>
    </row>
    <row r="34" spans="1:11" x14ac:dyDescent="0.25">
      <c r="H34" s="3"/>
      <c r="K34" s="22"/>
    </row>
  </sheetData>
  <mergeCells count="2">
    <mergeCell ref="C1:E1"/>
    <mergeCell ref="G1:I1"/>
  </mergeCells>
  <conditionalFormatting sqref="D3:D33">
    <cfRule type="colorScale" priority="3">
      <colorScale>
        <cfvo type="num" val="0"/>
        <cfvo type="percentile" val="50"/>
        <cfvo type="num" val="$N$3"/>
        <color theme="9" tint="0.79998168889431442"/>
        <color theme="9" tint="0.39997558519241921"/>
        <color rgb="FF00B050"/>
      </colorScale>
    </cfRule>
  </conditionalFormatting>
  <conditionalFormatting sqref="H3:H33">
    <cfRule type="colorScale" priority="4">
      <colorScale>
        <cfvo type="num" val="0"/>
        <cfvo type="percentile" val="50"/>
        <cfvo type="num" val="$N$6"/>
        <color theme="9" tint="0.79998168889431442"/>
        <color theme="9" tint="0.39997558519241921"/>
        <color rgb="FF00B050"/>
      </colorScale>
    </cfRule>
  </conditionalFormatting>
  <conditionalFormatting sqref="N9">
    <cfRule type="colorScale" priority="2">
      <colorScale>
        <cfvo type="num" val="0"/>
        <cfvo type="num" val="$N$2"/>
        <color theme="9" tint="0.79998168889431442"/>
        <color rgb="FF00B050"/>
      </colorScale>
    </cfRule>
  </conditionalFormatting>
  <conditionalFormatting sqref="N10">
    <cfRule type="colorScale" priority="1">
      <colorScale>
        <cfvo type="num" val="0"/>
        <cfvo type="num" val="$P$4"/>
        <color theme="9" tint="0.79998168889431442"/>
        <color rgb="FF00B050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2021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Tinka Beere</dc:creator>
  <cp:lastModifiedBy>Tinka Beere</cp:lastModifiedBy>
  <dcterms:created xsi:type="dcterms:W3CDTF">2020-07-30T17:36:13Z</dcterms:created>
  <dcterms:modified xsi:type="dcterms:W3CDTF">2020-09-14T14:13:33Z</dcterms:modified>
</cp:coreProperties>
</file>